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chael Wood\Downloads\"/>
    </mc:Choice>
  </mc:AlternateContent>
  <xr:revisionPtr revIDLastSave="0" documentId="13_ncr:1_{C9DBF8B1-1D1B-4619-B4B1-1DEAFC5803D3}" xr6:coauthVersionLast="45" xr6:coauthVersionMax="45" xr10:uidLastSave="{00000000-0000-0000-0000-000000000000}"/>
  <bookViews>
    <workbookView xWindow="1620" yWindow="885" windowWidth="17325" windowHeight="10020" xr2:uid="{00000000-000D-0000-FFFF-FFFF00000000}"/>
  </bookViews>
  <sheets>
    <sheet name="Chapter4" sheetId="6" r:id="rId1"/>
    <sheet name="Chapter3" sheetId="5" r:id="rId2"/>
    <sheet name="Chapter2" sheetId="4" r:id="rId3"/>
    <sheet name="Chapter1" sheetId="2" r:id="rId4"/>
    <sheet name="BestAngle" sheetId="3" r:id="rId5"/>
    <sheet name="Rego sheet" sheetId="1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6" l="1"/>
  <c r="M9" i="6"/>
  <c r="M14" i="6"/>
  <c r="M17" i="6"/>
  <c r="M28" i="6"/>
  <c r="M29" i="6"/>
  <c r="M23" i="6"/>
  <c r="M37" i="6"/>
  <c r="M36" i="6"/>
  <c r="M32" i="6"/>
  <c r="M22" i="6"/>
  <c r="M11" i="6"/>
  <c r="M16" i="6"/>
  <c r="M8" i="6"/>
  <c r="M12" i="6"/>
  <c r="M30" i="6"/>
  <c r="M15" i="6"/>
  <c r="M31" i="6"/>
  <c r="M19" i="6"/>
  <c r="M35" i="6"/>
  <c r="M24" i="6"/>
  <c r="M10" i="6"/>
  <c r="M25" i="6"/>
  <c r="M34" i="6"/>
  <c r="M33" i="6"/>
  <c r="M20" i="6"/>
  <c r="M27" i="6"/>
  <c r="M21" i="6"/>
  <c r="M26" i="6"/>
  <c r="M18" i="6"/>
  <c r="M13" i="6"/>
  <c r="M7" i="6"/>
  <c r="L7" i="6"/>
  <c r="J7" i="6"/>
  <c r="H7" i="6"/>
  <c r="F7" i="6"/>
  <c r="N7" i="6" l="1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0" i="5"/>
  <c r="K9" i="5"/>
  <c r="K8" i="5"/>
  <c r="K6" i="5"/>
  <c r="K5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0" i="5"/>
  <c r="I9" i="5"/>
  <c r="I8" i="5"/>
  <c r="I6" i="5"/>
  <c r="I5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6" i="5"/>
  <c r="G5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6" i="5"/>
  <c r="E5" i="5"/>
  <c r="L26" i="5"/>
  <c r="K11" i="5"/>
  <c r="K7" i="5"/>
  <c r="I11" i="5"/>
  <c r="G26" i="5"/>
  <c r="L9" i="5"/>
  <c r="M9" i="5" s="1"/>
  <c r="L8" i="5"/>
  <c r="M8" i="5" s="1"/>
  <c r="L23" i="5"/>
  <c r="M23" i="5" s="1"/>
  <c r="L15" i="5"/>
  <c r="M15" i="5" s="1"/>
  <c r="L18" i="5"/>
  <c r="M18" i="5" s="1"/>
  <c r="L13" i="5"/>
  <c r="M13" i="5" s="1"/>
  <c r="L24" i="5"/>
  <c r="M24" i="5" s="1"/>
  <c r="L10" i="5"/>
  <c r="M10" i="5" s="1"/>
  <c r="L17" i="5"/>
  <c r="M17" i="5" s="1"/>
  <c r="L20" i="5"/>
  <c r="M20" i="5" s="1"/>
  <c r="L22" i="5"/>
  <c r="M22" i="5" s="1"/>
  <c r="L19" i="5"/>
  <c r="M19" i="5" s="1"/>
  <c r="L14" i="5"/>
  <c r="M14" i="5" s="1"/>
  <c r="L11" i="5"/>
  <c r="M11" i="5" s="1"/>
  <c r="L16" i="5"/>
  <c r="M16" i="5" s="1"/>
  <c r="L25" i="5"/>
  <c r="M25" i="5" s="1"/>
  <c r="L12" i="5"/>
  <c r="M12" i="5" s="1"/>
  <c r="L5" i="5"/>
  <c r="M5" i="5" s="1"/>
  <c r="K26" i="5"/>
  <c r="L6" i="5"/>
  <c r="M6" i="5" s="1"/>
  <c r="L7" i="5"/>
  <c r="I7" i="5"/>
  <c r="G7" i="5"/>
  <c r="E7" i="5"/>
  <c r="L21" i="5"/>
  <c r="M21" i="5" s="1"/>
  <c r="M7" i="5" l="1"/>
  <c r="M26" i="5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L12" i="4"/>
  <c r="L19" i="4"/>
  <c r="L4" i="4"/>
  <c r="L15" i="4"/>
  <c r="L20" i="4"/>
  <c r="L5" i="4"/>
  <c r="L13" i="4"/>
  <c r="L7" i="4"/>
  <c r="L18" i="4"/>
  <c r="L10" i="4"/>
  <c r="L17" i="4"/>
  <c r="L6" i="4"/>
  <c r="L9" i="4"/>
  <c r="L14" i="4"/>
  <c r="L11" i="4"/>
  <c r="L16" i="4"/>
  <c r="L8" i="4"/>
  <c r="L21" i="4"/>
  <c r="E2" i="3"/>
  <c r="B12" i="3"/>
  <c r="B11" i="3"/>
  <c r="B10" i="3"/>
  <c r="B9" i="3"/>
  <c r="B8" i="3"/>
  <c r="B7" i="3"/>
  <c r="B6" i="3"/>
  <c r="B5" i="3"/>
  <c r="B4" i="3"/>
  <c r="B3" i="3"/>
  <c r="B2" i="3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4" i="2"/>
  <c r="K5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L10" i="2"/>
  <c r="L21" i="2"/>
  <c r="L11" i="2"/>
  <c r="L16" i="2"/>
  <c r="L20" i="2"/>
  <c r="L17" i="2"/>
  <c r="L14" i="2"/>
  <c r="L7" i="2"/>
  <c r="L15" i="2"/>
  <c r="L5" i="2"/>
  <c r="L25" i="2"/>
  <c r="L4" i="2"/>
  <c r="L12" i="2"/>
  <c r="L13" i="2"/>
  <c r="L19" i="2"/>
  <c r="L9" i="2"/>
  <c r="L24" i="2"/>
  <c r="L8" i="2"/>
  <c r="L22" i="2"/>
  <c r="L18" i="2"/>
  <c r="L23" i="2"/>
  <c r="L6" i="2"/>
</calcChain>
</file>

<file path=xl/sharedStrings.xml><?xml version="1.0" encoding="utf-8"?>
<sst xmlns="http://schemas.openxmlformats.org/spreadsheetml/2006/main" count="237" uniqueCount="164">
  <si>
    <t>Rego Sheet</t>
  </si>
  <si>
    <t>Mobile</t>
  </si>
  <si>
    <t>Time Out</t>
  </si>
  <si>
    <t>Time In</t>
  </si>
  <si>
    <t>Approx</t>
  </si>
  <si>
    <t xml:space="preserve">  </t>
  </si>
  <si>
    <t>SI Number</t>
  </si>
  <si>
    <t xml:space="preserve"> </t>
  </si>
  <si>
    <t>Name (or leader plus X ppl)</t>
  </si>
  <si>
    <t>Sprint Adventure Race 17 June 18</t>
  </si>
  <si>
    <t>Results</t>
  </si>
  <si>
    <t>Foot A</t>
  </si>
  <si>
    <t>Pos A</t>
  </si>
  <si>
    <t>Foot B</t>
  </si>
  <si>
    <t>Pos B</t>
  </si>
  <si>
    <t>Foot C</t>
  </si>
  <si>
    <t>Pos C</t>
  </si>
  <si>
    <t>Foot D</t>
  </si>
  <si>
    <t>Pos D</t>
  </si>
  <si>
    <t>Total Foot</t>
  </si>
  <si>
    <t>Graeme Silcock +1</t>
  </si>
  <si>
    <t>Jenny Cassie +2</t>
  </si>
  <si>
    <t>Anna Cornelius +!</t>
  </si>
  <si>
    <t>Keith Fraser +!</t>
  </si>
  <si>
    <t>Simon Teesdale</t>
  </si>
  <si>
    <t>Alan Teesdale +1</t>
  </si>
  <si>
    <t>Greg Maddigan +1</t>
  </si>
  <si>
    <t>Simon Rea</t>
  </si>
  <si>
    <t>Stephen Clarke +1</t>
  </si>
  <si>
    <t>Bill Trompetter</t>
  </si>
  <si>
    <t>Gail Ives</t>
  </si>
  <si>
    <t>William Power</t>
  </si>
  <si>
    <t>Alison Power</t>
  </si>
  <si>
    <t>Sarah and Matthew Power</t>
  </si>
  <si>
    <t>Nicholas Green +2</t>
  </si>
  <si>
    <t>Brucce Henderson</t>
  </si>
  <si>
    <t>Linley Ball +2</t>
  </si>
  <si>
    <t>Fiona Clendon +2</t>
  </si>
  <si>
    <t>Gavin Scott</t>
  </si>
  <si>
    <t>Nicole Ranger +2</t>
  </si>
  <si>
    <t>Kiri Shibahara +2</t>
  </si>
  <si>
    <t>Akio Shibahara +1</t>
  </si>
  <si>
    <t>Ben Mitchell +3</t>
  </si>
  <si>
    <t>Joshua Hendshaw +1</t>
  </si>
  <si>
    <t>Sarah White +1</t>
  </si>
  <si>
    <t>Everton Green +3</t>
  </si>
  <si>
    <t>Sam Harris-Ross +1</t>
  </si>
  <si>
    <t>Dean Ford +1</t>
  </si>
  <si>
    <t>Jenny Visser +1</t>
  </si>
  <si>
    <t>No visit 31,32,34,35</t>
  </si>
  <si>
    <t>No start Foot D</t>
  </si>
  <si>
    <t>v2/v1</t>
  </si>
  <si>
    <t>Paula Maddigan +2</t>
  </si>
  <si>
    <t>DNF Foot D</t>
  </si>
  <si>
    <t>Sprint Adventure Race 12 Aug 18</t>
  </si>
  <si>
    <t>Aidan Foster +1</t>
  </si>
  <si>
    <t>Amanda Rowe +1</t>
  </si>
  <si>
    <t>Barbara Bridger</t>
  </si>
  <si>
    <t>DNS</t>
  </si>
  <si>
    <t>Diana Pedlow +1</t>
  </si>
  <si>
    <t>Hughan Scott +2</t>
  </si>
  <si>
    <t>Ben Mitchell +2</t>
  </si>
  <si>
    <t>Graeme Silcock</t>
  </si>
  <si>
    <t>Tasha Thomic +2</t>
  </si>
  <si>
    <t>Nrec</t>
  </si>
  <si>
    <t>Simon Wakeman +1</t>
  </si>
  <si>
    <t>Joshua Henshaw +3</t>
  </si>
  <si>
    <t>Nicholas Green +1</t>
  </si>
  <si>
    <t>Joel Green +3</t>
  </si>
  <si>
    <t>JJ Elwood +2</t>
  </si>
  <si>
    <t>Torridon +2</t>
  </si>
  <si>
    <t>Alan Teesdale +2</t>
  </si>
  <si>
    <t>Paul T-S</t>
  </si>
  <si>
    <t>Clinton Topp +1</t>
  </si>
  <si>
    <t>NRec</t>
  </si>
  <si>
    <t>Aidan Spence +2</t>
  </si>
  <si>
    <t>Evelyn Barber +4</t>
  </si>
  <si>
    <t>Daniel Johnson +6</t>
  </si>
  <si>
    <t>Ryan Topp +2</t>
  </si>
  <si>
    <t>Pat van Berkel +1</t>
  </si>
  <si>
    <t>78:04 for B+C+D</t>
  </si>
  <si>
    <t>49:15 for A+B+C</t>
  </si>
  <si>
    <t>45:54 for A+B+D</t>
  </si>
  <si>
    <t>No printout:-))</t>
  </si>
  <si>
    <t>Mike O'Connor</t>
  </si>
  <si>
    <t>34:53 for B+C+D</t>
  </si>
  <si>
    <t>38:54 for A+B+C</t>
  </si>
  <si>
    <t>43:01 for A+B+D</t>
  </si>
  <si>
    <t>53:33 for A+B+C</t>
  </si>
  <si>
    <t>RESULTS</t>
  </si>
  <si>
    <t>Place</t>
  </si>
  <si>
    <t>Sprint Adventure Race 9 Jun 19</t>
  </si>
  <si>
    <t>Jonathan Green + Joel</t>
  </si>
  <si>
    <t>Michelle and Mark Malone</t>
  </si>
  <si>
    <t>Helen McKendry Nic Mitchell +1</t>
  </si>
  <si>
    <t>Joanna  Bayliss + Donna</t>
  </si>
  <si>
    <t>Alex Lark + 2 little birds</t>
  </si>
  <si>
    <t>Dene Waters +1</t>
  </si>
  <si>
    <t>Glen Sorensen + Hazel</t>
  </si>
  <si>
    <t>Lucy Ellwood + 2</t>
  </si>
  <si>
    <t>Ali Power</t>
  </si>
  <si>
    <t>M1C Foot D</t>
  </si>
  <si>
    <t>M1C Foot A</t>
  </si>
  <si>
    <t>M2C Foot A Foot D</t>
  </si>
  <si>
    <t>2027xx3</t>
  </si>
  <si>
    <t>No Foot A</t>
  </si>
  <si>
    <t>Foot A and B only</t>
  </si>
  <si>
    <t>Foot A and D only</t>
  </si>
  <si>
    <t>Teams with a missing section given 1hr to make the sums work. We haven't penalised teams who missed an intermediate SI station</t>
  </si>
  <si>
    <t>Pat van Berkel</t>
  </si>
  <si>
    <t>Ben Mitchell +2 (Onslow)</t>
  </si>
  <si>
    <t>Ollie Taylor + 2 (Onslow)</t>
  </si>
  <si>
    <t>Akio Shibahara + 2 (Onslow)</t>
  </si>
  <si>
    <t>Ben Neville + 1 (Onslow)</t>
  </si>
  <si>
    <t>Sophie Waters + Braden (HVHS)</t>
  </si>
  <si>
    <t>Echelon Topp +1 (Onslow)</t>
  </si>
  <si>
    <t>Linus Cager + 2 (Onslow)</t>
  </si>
  <si>
    <t>Nicholas Green + AJ (HVHS/HIBS)</t>
  </si>
  <si>
    <t>Sprint Adventure Race 6 Feb 20</t>
  </si>
  <si>
    <t>Kirsten McCashin +2</t>
  </si>
  <si>
    <t>Jenny Visser Mike Fee</t>
  </si>
  <si>
    <t>Greer Sorensen +2</t>
  </si>
  <si>
    <t>Deborah Sorensen +2</t>
  </si>
  <si>
    <t>Thomas and Simon Wakeman</t>
  </si>
  <si>
    <t>Morag Jake and Andew McLellan</t>
  </si>
  <si>
    <t>Nicholas and Joel Green</t>
  </si>
  <si>
    <t>Alex Pratt +2</t>
  </si>
  <si>
    <t>Janice Kang +2</t>
  </si>
  <si>
    <t>Louise Anscombe +2</t>
  </si>
  <si>
    <t>Kathy Price +2</t>
  </si>
  <si>
    <t>Hannah McDonell +3</t>
  </si>
  <si>
    <t>Frances Wright Johns +1</t>
  </si>
  <si>
    <t>John and Mandy Hancock</t>
  </si>
  <si>
    <t>Pat van Berkel Gavin Scott</t>
  </si>
  <si>
    <t>Julia Ham +3</t>
  </si>
  <si>
    <t>Ethan and Dean Ford</t>
  </si>
  <si>
    <t>Janet Ford +2</t>
  </si>
  <si>
    <t>Sarah Sherriff +1</t>
  </si>
  <si>
    <t>Sanna Lounasto +2</t>
  </si>
  <si>
    <t>Olivia Healey</t>
  </si>
  <si>
    <t>Paul Teesdale-Spittle</t>
  </si>
  <si>
    <t>Nicola Mitchell</t>
  </si>
  <si>
    <t>Greg and Paula Maddigan</t>
  </si>
  <si>
    <t>Nicole and Zoe Maddigan</t>
  </si>
  <si>
    <t>Sophie Waters Lily Trompetter</t>
  </si>
  <si>
    <t>Ben Neville + 1</t>
  </si>
  <si>
    <t>Bike only</t>
  </si>
  <si>
    <t>A B and D</t>
  </si>
  <si>
    <t>436855</t>
  </si>
  <si>
    <t>2128488</t>
  </si>
  <si>
    <t>2128358</t>
  </si>
  <si>
    <t>No start punch Foot D</t>
  </si>
  <si>
    <t>Foot C and D</t>
  </si>
  <si>
    <t>Foot A C and D</t>
  </si>
  <si>
    <t>A and B but didn’t punch finish box</t>
  </si>
  <si>
    <t>B and C</t>
  </si>
  <si>
    <t>A B and C</t>
  </si>
  <si>
    <t>Teams with a missing foot stage given 1hr to make the sums work. So some of the totals are artificial</t>
  </si>
  <si>
    <t>Name (or leader plus X others)</t>
  </si>
  <si>
    <t>11=</t>
  </si>
  <si>
    <t>Participants</t>
  </si>
  <si>
    <t>People</t>
  </si>
  <si>
    <t>There was a fair bit of manual processing today so please point out any errors. Thanks for coming!</t>
  </si>
  <si>
    <t>Planners Michael Wood Kieran Edwards Oliver Edwards Assistants Gordon Balfour Melanie Cotterill Jo McKenzie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</si>
</sst>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mm]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NumberFormat="1"/>
    <xf numFmtId="46" fontId="0" fillId="0" borderId="0" xfId="0" applyNumberFormat="1"/>
    <xf numFmtId="49" fontId="0" fillId="0" borderId="0" xfId="0" applyNumberFormat="1"/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88A5F-1DC3-43D6-90D8-EAEF014B13A9}">
  <sheetPr codeName="Sheet2">
    <pageSetUpPr fitToPage="1"/>
  </sheetPr>
  <dimension ref="A1:R38"/>
  <sheetViews>
    <sheetView tabSelected="1" topLeftCell="A16" workbookViewId="0">
      <selection activeCell="C5" sqref="C5"/>
    </sheetView>
  </sheetViews>
  <sheetFormatPr defaultRowHeight="15" x14ac:dyDescent="0.25"/>
  <cols>
    <col min="2" max="2" width="23.85546875" customWidth="1"/>
    <col min="3" max="3" width="7.28515625" customWidth="1"/>
  </cols>
  <sheetData>
    <row r="1" spans="1:18" x14ac:dyDescent="0.25">
      <c r="A1" t="s">
        <v>118</v>
      </c>
    </row>
    <row r="2" spans="1:18" x14ac:dyDescent="0.25">
      <c r="A2" t="s">
        <v>89</v>
      </c>
      <c r="C2" t="s">
        <v>157</v>
      </c>
    </row>
    <row r="3" spans="1:18" x14ac:dyDescent="0.25">
      <c r="C3" t="s">
        <v>162</v>
      </c>
    </row>
    <row r="4" spans="1:18" x14ac:dyDescent="0.25">
      <c r="C4" t="s">
        <v>163</v>
      </c>
    </row>
    <row r="6" spans="1:18" x14ac:dyDescent="0.25">
      <c r="A6" t="s">
        <v>158</v>
      </c>
      <c r="C6" t="s">
        <v>161</v>
      </c>
      <c r="D6" t="s">
        <v>6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  <c r="N6" t="s">
        <v>90</v>
      </c>
      <c r="R6" t="s">
        <v>160</v>
      </c>
    </row>
    <row r="7" spans="1:18" x14ac:dyDescent="0.25">
      <c r="A7" t="s">
        <v>125</v>
      </c>
      <c r="C7">
        <v>2</v>
      </c>
      <c r="D7" s="4">
        <v>2063451</v>
      </c>
      <c r="E7" s="3">
        <v>5.7060185185185191E-3</v>
      </c>
      <c r="F7">
        <f>_xlfn.RANK.EQ(E7,E7:E11,1)</f>
        <v>1</v>
      </c>
      <c r="G7" s="3">
        <v>4.2129629629629626E-3</v>
      </c>
      <c r="H7">
        <f>_xlfn.RANK.EQ(G7,G7:G11,1)</f>
        <v>1</v>
      </c>
      <c r="I7" s="3">
        <v>3.8310185185185183E-3</v>
      </c>
      <c r="J7">
        <f>_xlfn.RANK.EQ(I7,I7:I11,1)</f>
        <v>1</v>
      </c>
      <c r="K7" s="3">
        <v>3.5879629629629629E-3</v>
      </c>
      <c r="L7">
        <f>_xlfn.RANK.EQ(K7,K7:K11,1)</f>
        <v>1</v>
      </c>
      <c r="M7" s="3">
        <f>SUM(E7,G7,I7,K7)</f>
        <v>1.7337962962962965E-2</v>
      </c>
      <c r="N7">
        <f>_xlfn.RANK.EQ(M7,M7:M11,1)</f>
        <v>1</v>
      </c>
      <c r="R7">
        <v>2</v>
      </c>
    </row>
    <row r="8" spans="1:18" x14ac:dyDescent="0.25">
      <c r="A8" t="s">
        <v>29</v>
      </c>
      <c r="C8">
        <v>1</v>
      </c>
      <c r="D8" s="4">
        <v>2134416</v>
      </c>
      <c r="E8" s="3">
        <v>8.1597222222222227E-3</v>
      </c>
      <c r="F8">
        <v>7</v>
      </c>
      <c r="G8" s="5">
        <v>5.1967592592592595E-3</v>
      </c>
      <c r="H8">
        <v>3</v>
      </c>
      <c r="I8" s="5">
        <v>5.347222222222222E-3</v>
      </c>
      <c r="J8">
        <v>6</v>
      </c>
      <c r="K8" s="5">
        <v>4.386574074074074E-3</v>
      </c>
      <c r="L8">
        <v>2</v>
      </c>
      <c r="M8" s="3">
        <f>SUM(E8,G8,I8,K8)</f>
        <v>2.3090277777777779E-2</v>
      </c>
      <c r="N8">
        <v>2</v>
      </c>
      <c r="R8">
        <v>1</v>
      </c>
    </row>
    <row r="9" spans="1:18" x14ac:dyDescent="0.25">
      <c r="A9" t="s">
        <v>71</v>
      </c>
      <c r="C9">
        <v>3</v>
      </c>
      <c r="D9" s="4">
        <v>7023704</v>
      </c>
      <c r="E9" s="3">
        <v>7.5578703703703702E-3</v>
      </c>
      <c r="F9">
        <v>2</v>
      </c>
      <c r="G9" s="5">
        <v>5.8680555555555543E-3</v>
      </c>
      <c r="H9">
        <v>8</v>
      </c>
      <c r="I9" s="5">
        <v>5.0810185185185186E-3</v>
      </c>
      <c r="J9">
        <v>2</v>
      </c>
      <c r="K9" s="5">
        <v>4.8726851851851856E-3</v>
      </c>
      <c r="L9">
        <v>4</v>
      </c>
      <c r="M9" s="3">
        <f>SUM(E9,G9,I9,K9)</f>
        <v>2.3379629629629629E-2</v>
      </c>
      <c r="N9">
        <v>3</v>
      </c>
      <c r="R9">
        <v>3</v>
      </c>
    </row>
    <row r="10" spans="1:18" x14ac:dyDescent="0.25">
      <c r="A10" t="s">
        <v>124</v>
      </c>
      <c r="C10">
        <v>3</v>
      </c>
      <c r="D10" s="4">
        <v>437997</v>
      </c>
      <c r="E10" s="3">
        <v>9.6990740740740735E-3</v>
      </c>
      <c r="F10">
        <v>9</v>
      </c>
      <c r="G10" s="5">
        <v>5.4513888888888884E-3</v>
      </c>
      <c r="H10">
        <v>5</v>
      </c>
      <c r="I10" s="5">
        <v>6.4467592592592597E-3</v>
      </c>
      <c r="J10">
        <v>10</v>
      </c>
      <c r="K10" s="5">
        <v>5.2314814814814819E-3</v>
      </c>
      <c r="L10">
        <v>5</v>
      </c>
      <c r="M10" s="3">
        <f>SUM(E10,G10,I10,K10)</f>
        <v>2.6828703703703705E-2</v>
      </c>
      <c r="N10">
        <v>4</v>
      </c>
    </row>
    <row r="11" spans="1:18" x14ac:dyDescent="0.25">
      <c r="A11" t="s">
        <v>135</v>
      </c>
      <c r="C11">
        <v>2</v>
      </c>
      <c r="D11" s="4">
        <v>417197</v>
      </c>
      <c r="E11" s="3">
        <v>7.5694444444444446E-3</v>
      </c>
      <c r="F11">
        <v>3</v>
      </c>
      <c r="G11" s="5">
        <v>8.4375000000000006E-3</v>
      </c>
      <c r="H11">
        <v>17</v>
      </c>
      <c r="I11" s="5">
        <v>6.6435185185185182E-3</v>
      </c>
      <c r="J11" t="s">
        <v>159</v>
      </c>
      <c r="K11" s="5">
        <v>5.5902777777777782E-3</v>
      </c>
      <c r="L11">
        <v>7</v>
      </c>
      <c r="M11" s="3">
        <f>SUM(E11,G11,I11,K11)</f>
        <v>2.824074074074074E-2</v>
      </c>
      <c r="N11">
        <v>5</v>
      </c>
    </row>
    <row r="12" spans="1:18" x14ac:dyDescent="0.25">
      <c r="A12" t="s">
        <v>132</v>
      </c>
      <c r="C12">
        <v>2</v>
      </c>
      <c r="D12" s="4">
        <v>216823</v>
      </c>
      <c r="E12" s="3">
        <v>1.019675925925926E-2</v>
      </c>
      <c r="F12">
        <v>12</v>
      </c>
      <c r="G12" s="5">
        <v>5.6365740740740742E-3</v>
      </c>
      <c r="H12">
        <v>6</v>
      </c>
      <c r="I12" s="5">
        <v>7.3726851851851861E-3</v>
      </c>
      <c r="J12">
        <v>16</v>
      </c>
      <c r="K12" s="5">
        <v>5.4861111111111117E-3</v>
      </c>
      <c r="L12">
        <v>6</v>
      </c>
      <c r="M12" s="3">
        <f>SUM(E12,G12,I12,K12)</f>
        <v>2.8692129629629633E-2</v>
      </c>
      <c r="N12">
        <v>6</v>
      </c>
    </row>
    <row r="13" spans="1:18" x14ac:dyDescent="0.25">
      <c r="A13" t="s">
        <v>133</v>
      </c>
      <c r="C13">
        <v>2</v>
      </c>
      <c r="D13" s="4">
        <v>2113373</v>
      </c>
      <c r="E13" s="3">
        <v>1.0162037037037037E-2</v>
      </c>
      <c r="F13">
        <v>11</v>
      </c>
      <c r="G13" s="3">
        <v>5.208333333333333E-3</v>
      </c>
      <c r="H13">
        <v>4</v>
      </c>
      <c r="I13" s="3">
        <v>5.9375000000000009E-3</v>
      </c>
      <c r="J13">
        <v>7</v>
      </c>
      <c r="K13" s="3">
        <v>8.2754629629629619E-3</v>
      </c>
      <c r="L13">
        <v>18</v>
      </c>
      <c r="M13" s="3">
        <f>SUM(E13,G13,I13,K13)</f>
        <v>2.9583333333333336E-2</v>
      </c>
      <c r="N13">
        <v>7</v>
      </c>
    </row>
    <row r="14" spans="1:18" x14ac:dyDescent="0.25">
      <c r="A14" t="s">
        <v>143</v>
      </c>
      <c r="C14">
        <v>2</v>
      </c>
      <c r="D14" s="4" t="s">
        <v>149</v>
      </c>
      <c r="E14" s="3">
        <v>7.9166666666666673E-3</v>
      </c>
      <c r="F14">
        <v>6</v>
      </c>
      <c r="G14" s="5">
        <v>8.0555555555555554E-3</v>
      </c>
      <c r="H14">
        <v>14</v>
      </c>
      <c r="I14" s="5">
        <v>8.8888888888888889E-3</v>
      </c>
      <c r="J14">
        <v>18</v>
      </c>
      <c r="K14" s="5">
        <v>5.9490740740740745E-3</v>
      </c>
      <c r="L14">
        <v>10</v>
      </c>
      <c r="M14" s="3">
        <f>SUM(E14,G14,I14,K14)</f>
        <v>3.0810185185185187E-2</v>
      </c>
      <c r="N14">
        <v>8</v>
      </c>
    </row>
    <row r="15" spans="1:18" x14ac:dyDescent="0.25">
      <c r="A15" t="s">
        <v>130</v>
      </c>
      <c r="C15">
        <v>4</v>
      </c>
      <c r="D15" s="4">
        <v>336899</v>
      </c>
      <c r="E15" s="3">
        <v>9.6296296296296303E-3</v>
      </c>
      <c r="F15">
        <v>8</v>
      </c>
      <c r="G15" s="5">
        <v>8.6458333333333335E-3</v>
      </c>
      <c r="H15">
        <v>18</v>
      </c>
      <c r="I15" s="5">
        <v>6.8634259259259256E-3</v>
      </c>
      <c r="J15">
        <v>14</v>
      </c>
      <c r="K15" s="5">
        <v>6.5856481481481469E-3</v>
      </c>
      <c r="L15">
        <v>13</v>
      </c>
      <c r="M15" s="3">
        <f>SUM(E15,G15,I15,K15)</f>
        <v>3.1724537037037037E-2</v>
      </c>
      <c r="N15">
        <v>9</v>
      </c>
    </row>
    <row r="16" spans="1:18" x14ac:dyDescent="0.25">
      <c r="A16" t="s">
        <v>134</v>
      </c>
      <c r="C16">
        <v>4</v>
      </c>
      <c r="D16" s="4">
        <v>336900</v>
      </c>
      <c r="E16" s="3">
        <v>9.7106481481481471E-3</v>
      </c>
      <c r="F16">
        <v>10</v>
      </c>
      <c r="G16" s="5">
        <v>8.8888888888888889E-3</v>
      </c>
      <c r="H16">
        <v>19</v>
      </c>
      <c r="I16" s="5">
        <v>6.6435185185185182E-3</v>
      </c>
      <c r="J16" t="s">
        <v>159</v>
      </c>
      <c r="K16" s="5">
        <v>7.1990740740740739E-3</v>
      </c>
      <c r="L16">
        <v>15</v>
      </c>
      <c r="M16" s="3">
        <f>SUM(E16,G16,I16,K16)</f>
        <v>3.2442129629629626E-2</v>
      </c>
      <c r="N16">
        <v>10</v>
      </c>
    </row>
    <row r="17" spans="1:15" x14ac:dyDescent="0.25">
      <c r="A17" t="s">
        <v>142</v>
      </c>
      <c r="C17">
        <v>2</v>
      </c>
      <c r="D17" s="4" t="s">
        <v>150</v>
      </c>
      <c r="E17" s="3">
        <v>1.0902777777777777E-2</v>
      </c>
      <c r="F17">
        <v>14</v>
      </c>
      <c r="G17" s="5">
        <v>8.2986111111111108E-3</v>
      </c>
      <c r="H17">
        <v>16</v>
      </c>
      <c r="I17" s="5">
        <v>6.7361111111111103E-3</v>
      </c>
      <c r="J17">
        <v>13</v>
      </c>
      <c r="K17" s="5">
        <v>6.8634259259259256E-3</v>
      </c>
      <c r="L17">
        <v>14</v>
      </c>
      <c r="M17" s="3">
        <f>SUM(E17,G17,I17,K17)</f>
        <v>3.2800925925925921E-2</v>
      </c>
      <c r="N17">
        <v>11</v>
      </c>
    </row>
    <row r="18" spans="1:15" x14ac:dyDescent="0.25">
      <c r="A18" t="s">
        <v>141</v>
      </c>
      <c r="C18">
        <v>1</v>
      </c>
      <c r="D18" s="4">
        <v>2073285</v>
      </c>
      <c r="E18" s="3">
        <v>1.1423611111111112E-2</v>
      </c>
      <c r="F18">
        <v>15</v>
      </c>
      <c r="G18" s="3">
        <v>9.2939814814814812E-3</v>
      </c>
      <c r="H18">
        <v>20</v>
      </c>
      <c r="I18" s="3">
        <v>6.0995370370370361E-3</v>
      </c>
      <c r="J18">
        <v>8</v>
      </c>
      <c r="K18" s="3">
        <v>6.5509259259259262E-3</v>
      </c>
      <c r="L18">
        <v>12</v>
      </c>
      <c r="M18" s="3">
        <f>SUM(E18,G18,I18,K18)</f>
        <v>3.3368055555555554E-2</v>
      </c>
      <c r="N18">
        <v>12</v>
      </c>
    </row>
    <row r="19" spans="1:15" x14ac:dyDescent="0.25">
      <c r="A19" t="s">
        <v>128</v>
      </c>
      <c r="C19">
        <v>3</v>
      </c>
      <c r="D19" s="4">
        <v>417195</v>
      </c>
      <c r="E19" s="3">
        <v>1.5104166666666667E-2</v>
      </c>
      <c r="F19">
        <v>22</v>
      </c>
      <c r="G19" s="5">
        <v>6.8402777777777776E-3</v>
      </c>
      <c r="H19">
        <v>11</v>
      </c>
      <c r="I19" s="5">
        <v>6.3657407407407404E-3</v>
      </c>
      <c r="J19">
        <v>9</v>
      </c>
      <c r="K19" s="5">
        <v>5.8449074074074072E-3</v>
      </c>
      <c r="L19">
        <v>8</v>
      </c>
      <c r="M19" s="3">
        <f>SUM(E19,G19,I19,K19)</f>
        <v>3.4155092592592591E-2</v>
      </c>
      <c r="N19">
        <v>13</v>
      </c>
    </row>
    <row r="20" spans="1:15" x14ac:dyDescent="0.25">
      <c r="A20" t="s">
        <v>120</v>
      </c>
      <c r="C20">
        <v>2</v>
      </c>
      <c r="D20" s="4">
        <v>436899</v>
      </c>
      <c r="E20" s="3">
        <v>1.1620370370370371E-2</v>
      </c>
      <c r="F20">
        <v>16</v>
      </c>
      <c r="G20" s="5">
        <v>7.6736111111111111E-3</v>
      </c>
      <c r="H20">
        <v>13</v>
      </c>
      <c r="I20" s="3">
        <v>8.4375000000000006E-3</v>
      </c>
      <c r="J20">
        <v>17</v>
      </c>
      <c r="K20" s="5">
        <v>7.719907407407408E-3</v>
      </c>
      <c r="L20">
        <v>17</v>
      </c>
      <c r="M20" s="3">
        <f>SUM(E20,G20,I20,K20)</f>
        <v>3.5451388888888893E-2</v>
      </c>
      <c r="N20">
        <v>14</v>
      </c>
    </row>
    <row r="21" spans="1:15" x14ac:dyDescent="0.25">
      <c r="A21" t="s">
        <v>144</v>
      </c>
      <c r="C21">
        <v>2</v>
      </c>
      <c r="D21" s="4">
        <v>2132995</v>
      </c>
      <c r="E21" s="3">
        <v>1.0486111111111111E-2</v>
      </c>
      <c r="F21">
        <v>13</v>
      </c>
      <c r="G21" s="3">
        <v>8.0902777777777778E-3</v>
      </c>
      <c r="H21">
        <v>15</v>
      </c>
      <c r="I21" s="3">
        <v>9.3518518518518525E-3</v>
      </c>
      <c r="J21">
        <v>19</v>
      </c>
      <c r="K21" s="3">
        <v>7.6157407407407415E-3</v>
      </c>
      <c r="L21">
        <v>16</v>
      </c>
      <c r="M21" s="3">
        <f>SUM(E21,G21,I21,K21)</f>
        <v>3.5543981481481482E-2</v>
      </c>
      <c r="N21">
        <v>15</v>
      </c>
    </row>
    <row r="22" spans="1:15" x14ac:dyDescent="0.25">
      <c r="A22" t="s">
        <v>136</v>
      </c>
      <c r="C22">
        <v>3</v>
      </c>
      <c r="D22" s="4">
        <v>436856</v>
      </c>
      <c r="E22" s="3">
        <v>1.2800925925925926E-2</v>
      </c>
      <c r="F22">
        <v>18</v>
      </c>
      <c r="G22" s="5">
        <v>6.9675925925925921E-3</v>
      </c>
      <c r="H22">
        <v>12</v>
      </c>
      <c r="I22" s="5">
        <v>1.0532407407407407E-2</v>
      </c>
      <c r="J22">
        <v>21</v>
      </c>
      <c r="K22" s="5">
        <v>6.3888888888888884E-3</v>
      </c>
      <c r="L22">
        <v>11</v>
      </c>
      <c r="M22" s="3">
        <f>SUM(E22,G22,I22,K22)</f>
        <v>3.6689814814814814E-2</v>
      </c>
      <c r="N22">
        <v>16</v>
      </c>
    </row>
    <row r="23" spans="1:15" x14ac:dyDescent="0.25">
      <c r="A23" t="s">
        <v>139</v>
      </c>
      <c r="C23">
        <v>1</v>
      </c>
      <c r="D23" s="4">
        <v>2046598</v>
      </c>
      <c r="E23" s="3">
        <v>2.344907407407407E-2</v>
      </c>
      <c r="F23">
        <v>24</v>
      </c>
      <c r="G23" s="5">
        <v>5.0000000000000001E-3</v>
      </c>
      <c r="H23">
        <v>2</v>
      </c>
      <c r="I23" s="5">
        <v>5.1041666666666666E-3</v>
      </c>
      <c r="J23">
        <v>3</v>
      </c>
      <c r="K23" s="5">
        <v>4.4907407407407405E-3</v>
      </c>
      <c r="L23">
        <v>3</v>
      </c>
      <c r="M23" s="3">
        <f>SUM(E23,G23,I23,K23)</f>
        <v>3.8043981481481477E-2</v>
      </c>
      <c r="N23">
        <v>17</v>
      </c>
    </row>
    <row r="24" spans="1:15" x14ac:dyDescent="0.25">
      <c r="A24" t="s">
        <v>126</v>
      </c>
      <c r="C24">
        <v>3</v>
      </c>
      <c r="D24" s="4">
        <v>437996</v>
      </c>
      <c r="E24" s="3">
        <v>1.494212962962963E-2</v>
      </c>
      <c r="F24">
        <v>21</v>
      </c>
      <c r="G24" s="5">
        <v>6.0185185185185177E-3</v>
      </c>
      <c r="H24">
        <v>10</v>
      </c>
      <c r="I24" s="5">
        <v>1.136574074074074E-2</v>
      </c>
      <c r="J24">
        <v>22</v>
      </c>
      <c r="K24" s="5">
        <v>1.0324074074074074E-2</v>
      </c>
      <c r="L24">
        <v>20</v>
      </c>
      <c r="M24" s="3">
        <f>SUM(E24,G24,I24,K24)</f>
        <v>4.2650462962962966E-2</v>
      </c>
      <c r="N24">
        <v>18</v>
      </c>
    </row>
    <row r="25" spans="1:15" x14ac:dyDescent="0.25">
      <c r="A25" t="s">
        <v>123</v>
      </c>
      <c r="C25">
        <v>2</v>
      </c>
      <c r="D25" s="4">
        <v>2099702</v>
      </c>
      <c r="E25" s="3">
        <v>1.4733796296296295E-2</v>
      </c>
      <c r="F25">
        <v>20</v>
      </c>
      <c r="G25" s="5">
        <v>1.1527777777777777E-2</v>
      </c>
      <c r="H25">
        <v>22</v>
      </c>
      <c r="I25" s="5">
        <v>9.7106481481481471E-3</v>
      </c>
      <c r="J25">
        <v>20</v>
      </c>
      <c r="K25" s="5">
        <v>9.0162037037037034E-3</v>
      </c>
      <c r="L25">
        <v>19</v>
      </c>
      <c r="M25" s="3">
        <f>SUM(E25,G25,I25,K25)</f>
        <v>4.4988425925925918E-2</v>
      </c>
      <c r="N25">
        <v>19</v>
      </c>
    </row>
    <row r="26" spans="1:15" x14ac:dyDescent="0.25">
      <c r="A26" t="s">
        <v>145</v>
      </c>
      <c r="C26">
        <v>2</v>
      </c>
      <c r="D26" s="4" t="s">
        <v>148</v>
      </c>
      <c r="E26" s="3">
        <v>1.5243055555555557E-2</v>
      </c>
      <c r="F26">
        <v>23</v>
      </c>
      <c r="G26" s="3">
        <v>1.1956018518518517E-2</v>
      </c>
      <c r="H26">
        <v>23</v>
      </c>
      <c r="I26" s="3">
        <v>1.1689814814814814E-2</v>
      </c>
      <c r="J26">
        <v>23</v>
      </c>
      <c r="K26" s="3">
        <v>1.2951388888888887E-2</v>
      </c>
      <c r="L26">
        <v>21</v>
      </c>
      <c r="M26" s="3">
        <f>SUM(E26,G26,I26,K26)</f>
        <v>5.1840277777777777E-2</v>
      </c>
      <c r="N26">
        <v>20</v>
      </c>
    </row>
    <row r="27" spans="1:15" x14ac:dyDescent="0.25">
      <c r="A27" t="s">
        <v>119</v>
      </c>
      <c r="C27">
        <v>3</v>
      </c>
      <c r="D27" s="4">
        <v>437999</v>
      </c>
      <c r="E27" s="3">
        <v>7.6157407407407415E-3</v>
      </c>
      <c r="F27">
        <v>4</v>
      </c>
      <c r="G27" s="3">
        <v>5.7060185185185191E-3</v>
      </c>
      <c r="H27">
        <v>7</v>
      </c>
      <c r="I27" s="5">
        <v>5.138888888888889E-3</v>
      </c>
      <c r="J27">
        <v>4</v>
      </c>
      <c r="K27" s="5">
        <v>4.1666666666666664E-2</v>
      </c>
      <c r="M27" s="3">
        <f>SUM(E27,G27,I27,K27)</f>
        <v>6.0127314814814814E-2</v>
      </c>
      <c r="N27">
        <v>21</v>
      </c>
      <c r="O27" t="s">
        <v>156</v>
      </c>
    </row>
    <row r="28" spans="1:15" x14ac:dyDescent="0.25">
      <c r="A28" t="s">
        <v>24</v>
      </c>
      <c r="C28">
        <v>1</v>
      </c>
      <c r="D28" s="4">
        <v>7011195</v>
      </c>
      <c r="E28" s="3">
        <v>7.7314814814814815E-3</v>
      </c>
      <c r="F28">
        <v>5</v>
      </c>
      <c r="G28" s="5">
        <v>5.8796296296296296E-3</v>
      </c>
      <c r="H28">
        <v>9</v>
      </c>
      <c r="I28" s="5">
        <v>5.2199074074074066E-3</v>
      </c>
      <c r="J28">
        <v>5</v>
      </c>
      <c r="K28" s="5">
        <v>4.1666666666666664E-2</v>
      </c>
      <c r="M28" s="3">
        <f>SUM(E28,G28,I28,K28)</f>
        <v>6.0497685185185182E-2</v>
      </c>
      <c r="N28">
        <v>22</v>
      </c>
      <c r="O28" t="s">
        <v>151</v>
      </c>
    </row>
    <row r="29" spans="1:15" x14ac:dyDescent="0.25">
      <c r="A29" t="s">
        <v>140</v>
      </c>
      <c r="C29">
        <v>1</v>
      </c>
      <c r="D29" s="4">
        <v>7004266</v>
      </c>
      <c r="E29" s="3">
        <v>1.3668981481481482E-2</v>
      </c>
      <c r="F29">
        <v>19</v>
      </c>
      <c r="G29" s="5">
        <v>4.1666666666666664E-2</v>
      </c>
      <c r="H29" t="s">
        <v>7</v>
      </c>
      <c r="I29" s="5">
        <v>7.1990740740740739E-3</v>
      </c>
      <c r="J29">
        <v>15</v>
      </c>
      <c r="K29" s="5">
        <v>5.8912037037037032E-3</v>
      </c>
      <c r="L29">
        <v>9</v>
      </c>
      <c r="M29" s="3">
        <f>SUM(E29,G29,I29,K29)</f>
        <v>6.8425925925925932E-2</v>
      </c>
      <c r="N29">
        <v>23</v>
      </c>
      <c r="O29" t="s">
        <v>153</v>
      </c>
    </row>
    <row r="30" spans="1:15" x14ac:dyDescent="0.25">
      <c r="A30" t="s">
        <v>131</v>
      </c>
      <c r="C30">
        <v>2</v>
      </c>
      <c r="D30" s="4">
        <v>417200</v>
      </c>
      <c r="E30" s="3">
        <v>1.2037037037037035E-2</v>
      </c>
      <c r="F30">
        <v>17</v>
      </c>
      <c r="G30" s="5">
        <v>1.0173611111111111E-2</v>
      </c>
      <c r="H30">
        <v>21</v>
      </c>
      <c r="I30" s="5">
        <v>4.1666666666666664E-2</v>
      </c>
      <c r="K30" s="5">
        <v>1.4074074074074074E-2</v>
      </c>
      <c r="L30">
        <v>22</v>
      </c>
      <c r="M30" s="3">
        <f>SUM(E30,G30,I30,K30)</f>
        <v>7.795138888888889E-2</v>
      </c>
      <c r="N30">
        <v>24</v>
      </c>
      <c r="O30" t="s">
        <v>147</v>
      </c>
    </row>
    <row r="31" spans="1:15" x14ac:dyDescent="0.25">
      <c r="A31" t="s">
        <v>129</v>
      </c>
      <c r="C31">
        <v>3</v>
      </c>
      <c r="D31" s="4">
        <v>417198</v>
      </c>
      <c r="E31" s="3">
        <v>4.1666666666666664E-2</v>
      </c>
      <c r="G31" s="5">
        <v>1.5914351851851853E-2</v>
      </c>
      <c r="H31">
        <v>24</v>
      </c>
      <c r="I31" s="5">
        <v>1.5011574074074075E-2</v>
      </c>
      <c r="J31">
        <v>24</v>
      </c>
      <c r="K31" s="5">
        <v>4.1666666666666664E-2</v>
      </c>
      <c r="M31" s="3">
        <f>SUM(E31,G31,I31,K31)</f>
        <v>0.11425925925925925</v>
      </c>
      <c r="N31">
        <v>25</v>
      </c>
      <c r="O31" t="s">
        <v>155</v>
      </c>
    </row>
    <row r="32" spans="1:15" x14ac:dyDescent="0.25">
      <c r="A32" t="s">
        <v>57</v>
      </c>
      <c r="C32">
        <v>1</v>
      </c>
      <c r="D32" s="4">
        <v>2053336</v>
      </c>
      <c r="E32" s="3">
        <v>4.1666666666666664E-2</v>
      </c>
      <c r="G32" s="5">
        <v>4.1666666666666664E-2</v>
      </c>
      <c r="I32" s="5">
        <v>2.2291666666666668E-2</v>
      </c>
      <c r="J32">
        <v>25</v>
      </c>
      <c r="K32" s="5">
        <v>1.8460648148148146E-2</v>
      </c>
      <c r="L32">
        <v>23</v>
      </c>
      <c r="M32" s="3">
        <f>SUM(E32,G32,I32,K32)</f>
        <v>0.12408564814814814</v>
      </c>
      <c r="N32">
        <v>26</v>
      </c>
      <c r="O32" t="s">
        <v>152</v>
      </c>
    </row>
    <row r="33" spans="1:15" x14ac:dyDescent="0.25">
      <c r="A33" t="s">
        <v>121</v>
      </c>
      <c r="C33">
        <v>3</v>
      </c>
      <c r="D33" s="4">
        <v>437999</v>
      </c>
      <c r="E33" s="3">
        <v>4.1666666666666664E-2</v>
      </c>
      <c r="G33" s="3">
        <v>4.1666666666666664E-2</v>
      </c>
      <c r="I33" s="3">
        <v>4.1666666666666664E-2</v>
      </c>
      <c r="K33" s="3">
        <v>4.1666666666666664E-2</v>
      </c>
      <c r="M33" s="3">
        <f>SUM(E33,G33,I33,K33)</f>
        <v>0.16666666666666666</v>
      </c>
      <c r="N33">
        <v>27</v>
      </c>
      <c r="O33" t="s">
        <v>146</v>
      </c>
    </row>
    <row r="34" spans="1:15" x14ac:dyDescent="0.25">
      <c r="A34" t="s">
        <v>122</v>
      </c>
      <c r="C34">
        <v>3</v>
      </c>
      <c r="D34" s="4">
        <v>417194</v>
      </c>
      <c r="E34" s="3">
        <v>4.1666666666666664E-2</v>
      </c>
      <c r="G34" s="3">
        <v>4.1666666666666664E-2</v>
      </c>
      <c r="I34" s="3">
        <v>4.1666666666666664E-2</v>
      </c>
      <c r="K34" s="3">
        <v>4.1666666666666664E-2</v>
      </c>
      <c r="M34" s="3">
        <f>SUM(E34,G34,I34,K34)</f>
        <v>0.16666666666666666</v>
      </c>
      <c r="N34">
        <v>28</v>
      </c>
      <c r="O34" t="s">
        <v>146</v>
      </c>
    </row>
    <row r="35" spans="1:15" x14ac:dyDescent="0.25">
      <c r="A35" t="s">
        <v>127</v>
      </c>
      <c r="C35">
        <v>3</v>
      </c>
      <c r="D35" s="4">
        <v>336903</v>
      </c>
      <c r="E35" s="3">
        <v>4.1666666666666664E-2</v>
      </c>
      <c r="G35" s="3">
        <v>4.1666666666666664E-2</v>
      </c>
      <c r="I35" s="3">
        <v>4.1666666666666664E-2</v>
      </c>
      <c r="K35" s="3">
        <v>4.1666666666666664E-2</v>
      </c>
      <c r="M35" s="3">
        <f>SUM(E35,G35,I35,K35)</f>
        <v>0.16666666666666666</v>
      </c>
      <c r="N35">
        <v>29</v>
      </c>
      <c r="O35" t="s">
        <v>146</v>
      </c>
    </row>
    <row r="36" spans="1:15" x14ac:dyDescent="0.25">
      <c r="A36" t="s">
        <v>137</v>
      </c>
      <c r="C36">
        <v>2</v>
      </c>
      <c r="D36" s="4">
        <v>417199</v>
      </c>
      <c r="E36" s="3">
        <v>4.1666666666666664E-2</v>
      </c>
      <c r="G36" s="3">
        <v>4.1666666666666664E-2</v>
      </c>
      <c r="I36" s="5">
        <v>4.1666666666666664E-2</v>
      </c>
      <c r="K36" s="5">
        <v>4.1666666666666664E-2</v>
      </c>
      <c r="M36" s="3">
        <f>SUM(E36,G36,I36,K36)</f>
        <v>0.16666666666666666</v>
      </c>
      <c r="N36">
        <v>30</v>
      </c>
      <c r="O36" t="s">
        <v>154</v>
      </c>
    </row>
    <row r="37" spans="1:15" x14ac:dyDescent="0.25">
      <c r="A37" t="s">
        <v>138</v>
      </c>
      <c r="C37">
        <v>3</v>
      </c>
      <c r="D37" s="4">
        <v>336901</v>
      </c>
      <c r="E37" s="3">
        <v>4.1666666666666664E-2</v>
      </c>
      <c r="G37" s="3">
        <v>4.1666666666666664E-2</v>
      </c>
      <c r="I37" s="3">
        <v>4.1666666666666664E-2</v>
      </c>
      <c r="K37" s="3">
        <v>4.1666666666666664E-2</v>
      </c>
      <c r="M37" s="3">
        <f>SUM(E37,G37,I37,K37)</f>
        <v>0.16666666666666666</v>
      </c>
      <c r="N37">
        <v>31</v>
      </c>
      <c r="O37" t="s">
        <v>146</v>
      </c>
    </row>
    <row r="38" spans="1:15" x14ac:dyDescent="0.25">
      <c r="C38">
        <f>SUM(C7:C37)</f>
        <v>71</v>
      </c>
    </row>
  </sheetData>
  <sortState ref="A7:O37">
    <sortCondition ref="M7:M37"/>
  </sortState>
  <printOptions gridLines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2EB0-2AC3-417F-985D-DD66052160F2}">
  <sheetPr codeName="Sheet1"/>
  <dimension ref="A1:N26"/>
  <sheetViews>
    <sheetView topLeftCell="A16" workbookViewId="0">
      <selection sqref="A1:XFD1048576"/>
    </sheetView>
  </sheetViews>
  <sheetFormatPr defaultRowHeight="15" x14ac:dyDescent="0.25"/>
  <cols>
    <col min="2" max="2" width="23.85546875" customWidth="1"/>
  </cols>
  <sheetData>
    <row r="1" spans="1:14" x14ac:dyDescent="0.25">
      <c r="A1" t="s">
        <v>91</v>
      </c>
    </row>
    <row r="2" spans="1:14" x14ac:dyDescent="0.25">
      <c r="A2" t="s">
        <v>89</v>
      </c>
      <c r="C2" t="s">
        <v>108</v>
      </c>
    </row>
    <row r="4" spans="1:14" x14ac:dyDescent="0.25">
      <c r="A4" t="s">
        <v>8</v>
      </c>
      <c r="B4" t="s">
        <v>1</v>
      </c>
      <c r="C4" t="s">
        <v>6</v>
      </c>
      <c r="D4" t="s">
        <v>11</v>
      </c>
      <c r="E4" t="s">
        <v>12</v>
      </c>
      <c r="F4" t="s">
        <v>13</v>
      </c>
      <c r="G4" t="s">
        <v>14</v>
      </c>
      <c r="H4" t="s">
        <v>15</v>
      </c>
      <c r="I4" t="s">
        <v>16</v>
      </c>
      <c r="J4" t="s">
        <v>17</v>
      </c>
      <c r="K4" t="s">
        <v>18</v>
      </c>
      <c r="L4" t="s">
        <v>19</v>
      </c>
      <c r="M4" t="s">
        <v>90</v>
      </c>
    </row>
    <row r="5" spans="1:14" x14ac:dyDescent="0.25">
      <c r="A5" t="s">
        <v>117</v>
      </c>
      <c r="C5">
        <v>2063451</v>
      </c>
      <c r="D5" s="3">
        <v>7.1643518518518514E-3</v>
      </c>
      <c r="E5">
        <f>_xlfn.RANK.EQ(D5,D5:D26,1)</f>
        <v>1</v>
      </c>
      <c r="F5" s="3">
        <v>3.7847222222222223E-3</v>
      </c>
      <c r="G5">
        <f>_xlfn.RANK.EQ(F5,F5:F26,1)</f>
        <v>2</v>
      </c>
      <c r="H5" s="3">
        <v>4.1898148148148146E-3</v>
      </c>
      <c r="I5">
        <f>_xlfn.RANK.EQ(H5,H5:H26,1)</f>
        <v>1</v>
      </c>
      <c r="J5" s="3">
        <v>5.6134259259259271E-3</v>
      </c>
      <c r="K5">
        <f>_xlfn.RANK.EQ(J5,J5:J26,1)</f>
        <v>2</v>
      </c>
      <c r="L5" s="3">
        <f t="shared" ref="L5:L26" si="0">SUM(D5,F5,H5,J5)</f>
        <v>2.0752314814814814E-2</v>
      </c>
      <c r="M5">
        <f>_xlfn.RANK.EQ(L5,L5:L26,1)</f>
        <v>1</v>
      </c>
    </row>
    <row r="6" spans="1:14" x14ac:dyDescent="0.25">
      <c r="A6" t="s">
        <v>110</v>
      </c>
      <c r="C6">
        <v>336902</v>
      </c>
      <c r="D6" s="3">
        <v>8.7615740740740744E-3</v>
      </c>
      <c r="E6">
        <f>_xlfn.RANK.EQ(D6,D5:D26,1)</f>
        <v>5</v>
      </c>
      <c r="F6" s="3">
        <v>3.7152777777777774E-3</v>
      </c>
      <c r="G6">
        <f>_xlfn.RANK.EQ(F6,F5:F26,1)</f>
        <v>1</v>
      </c>
      <c r="H6" s="3">
        <v>4.2013888888888891E-3</v>
      </c>
      <c r="I6" s="2">
        <f>_xlfn.RANK.EQ(H6,H5:H26,1)</f>
        <v>2</v>
      </c>
      <c r="J6" s="3">
        <v>5.347222222222222E-3</v>
      </c>
      <c r="K6" s="2">
        <f>_xlfn.RANK.EQ(J6,J5:J26,1)</f>
        <v>1</v>
      </c>
      <c r="L6" s="3">
        <f t="shared" si="0"/>
        <v>2.2025462962962962E-2</v>
      </c>
      <c r="M6">
        <f>_xlfn.RANK.EQ(L6,L5:L26,1)</f>
        <v>2</v>
      </c>
    </row>
    <row r="7" spans="1:14" x14ac:dyDescent="0.25">
      <c r="A7" t="s">
        <v>29</v>
      </c>
      <c r="C7">
        <v>2134416</v>
      </c>
      <c r="D7" s="3">
        <v>7.1874999999999994E-3</v>
      </c>
      <c r="E7">
        <f>_xlfn.RANK.EQ(D7,D5:D26,1)</f>
        <v>2</v>
      </c>
      <c r="F7" s="3">
        <v>4.0856481481481481E-3</v>
      </c>
      <c r="G7">
        <f>_xlfn.RANK.EQ(F7,F5:F26,1)</f>
        <v>3</v>
      </c>
      <c r="H7" s="3">
        <v>5.0000000000000001E-3</v>
      </c>
      <c r="I7">
        <f>_xlfn.RANK.EQ(H7,H5:H26,1)</f>
        <v>4</v>
      </c>
      <c r="J7" s="3">
        <v>6.9907407407407409E-3</v>
      </c>
      <c r="K7">
        <f>_xlfn.RANK.EQ(J7,J5:J26,1)</f>
        <v>4</v>
      </c>
      <c r="L7" s="3">
        <f t="shared" si="0"/>
        <v>2.326388888888889E-2</v>
      </c>
      <c r="M7">
        <f>_xlfn.RANK.EQ(L7,L5:L26,1)</f>
        <v>3</v>
      </c>
    </row>
    <row r="8" spans="1:14" x14ac:dyDescent="0.25">
      <c r="A8" t="s">
        <v>31</v>
      </c>
      <c r="C8">
        <v>33210</v>
      </c>
      <c r="D8" s="3">
        <v>8.0671296296296307E-3</v>
      </c>
      <c r="E8">
        <f>_xlfn.RANK.EQ(D8,D5:D26,1)</f>
        <v>3</v>
      </c>
      <c r="F8" s="3">
        <v>4.4560185185185189E-3</v>
      </c>
      <c r="G8">
        <f>_xlfn.RANK.EQ(F8,F5:F26,1)</f>
        <v>5</v>
      </c>
      <c r="H8" s="3">
        <v>5.0231481481481481E-3</v>
      </c>
      <c r="I8">
        <f>_xlfn.RANK.EQ(H8,H5:H26,1)</f>
        <v>5</v>
      </c>
      <c r="J8" s="3">
        <v>6.3657407407407404E-3</v>
      </c>
      <c r="K8">
        <f>_xlfn.RANK.EQ(J8,J5:J26,1)</f>
        <v>3</v>
      </c>
      <c r="L8" s="3">
        <f t="shared" si="0"/>
        <v>2.3912037037037037E-2</v>
      </c>
      <c r="M8">
        <f>_xlfn.RANK.EQ(L8,L5:L26,1)</f>
        <v>4</v>
      </c>
    </row>
    <row r="9" spans="1:14" x14ac:dyDescent="0.25">
      <c r="A9" t="s">
        <v>100</v>
      </c>
      <c r="C9">
        <v>418506</v>
      </c>
      <c r="D9" s="3">
        <v>8.5532407407407415E-3</v>
      </c>
      <c r="E9">
        <f>_xlfn.RANK.EQ(D9,D5:D26,1)</f>
        <v>4</v>
      </c>
      <c r="F9" s="3">
        <v>5.0462962962962961E-3</v>
      </c>
      <c r="G9">
        <f>_xlfn.RANK.EQ(F9,F5:F26,1)</f>
        <v>7</v>
      </c>
      <c r="H9" s="3">
        <v>4.9421296296296288E-3</v>
      </c>
      <c r="I9">
        <f>_xlfn.RANK.EQ(H9,H5:H26,1)</f>
        <v>3</v>
      </c>
      <c r="J9" s="3">
        <v>7.6851851851851847E-3</v>
      </c>
      <c r="K9">
        <f>_xlfn.RANK.EQ(J9,J5:J26,1)</f>
        <v>5</v>
      </c>
      <c r="L9" s="3">
        <f t="shared" si="0"/>
        <v>2.6226851851851852E-2</v>
      </c>
      <c r="M9">
        <f>_xlfn.RANK.EQ(L9,L5:L26,1)</f>
        <v>5</v>
      </c>
    </row>
    <row r="10" spans="1:14" x14ac:dyDescent="0.25">
      <c r="A10" t="s">
        <v>111</v>
      </c>
      <c r="C10">
        <v>336899</v>
      </c>
      <c r="D10" s="3">
        <v>8.8425925925925911E-3</v>
      </c>
      <c r="E10">
        <f>_xlfn.RANK.EQ(D10,D5:D26,1)</f>
        <v>6</v>
      </c>
      <c r="F10" s="3">
        <v>4.9537037037037041E-3</v>
      </c>
      <c r="G10">
        <f>_xlfn.RANK.EQ(F10,F5:F26,1)</f>
        <v>6</v>
      </c>
      <c r="H10" s="3">
        <v>5.7175925925925927E-3</v>
      </c>
      <c r="I10">
        <f>_xlfn.RANK.EQ(H10,H5:H26,1)</f>
        <v>7</v>
      </c>
      <c r="J10" s="3">
        <v>8.3101851851851861E-3</v>
      </c>
      <c r="K10">
        <f>_xlfn.RANK.EQ(J10,J5:J26,1)</f>
        <v>8</v>
      </c>
      <c r="L10" s="3">
        <f t="shared" si="0"/>
        <v>2.7824074074074077E-2</v>
      </c>
      <c r="M10">
        <f>_xlfn.RANK.EQ(L10,L5:L26,1)</f>
        <v>6</v>
      </c>
    </row>
    <row r="11" spans="1:14" x14ac:dyDescent="0.25">
      <c r="A11" t="s">
        <v>109</v>
      </c>
      <c r="C11">
        <v>249535</v>
      </c>
      <c r="D11" s="3">
        <v>1.0162037037037037E-2</v>
      </c>
      <c r="E11">
        <f>_xlfn.RANK.EQ(D11,D5:D26,1)</f>
        <v>10</v>
      </c>
      <c r="F11" s="3">
        <v>5.208333333333333E-3</v>
      </c>
      <c r="G11">
        <f>_xlfn.RANK.EQ(F11,F5:F26,1)</f>
        <v>8</v>
      </c>
      <c r="H11" s="3">
        <v>5.9375000000000009E-3</v>
      </c>
      <c r="I11">
        <f>_xlfn.RANK.EQ(H11,H5:H26,1)</f>
        <v>9</v>
      </c>
      <c r="J11" s="3">
        <v>8.2754629629629619E-3</v>
      </c>
      <c r="K11">
        <f>_xlfn.RANK.EQ(J11,J5:J26,1)</f>
        <v>7</v>
      </c>
      <c r="L11" s="3">
        <f t="shared" si="0"/>
        <v>2.9583333333333336E-2</v>
      </c>
      <c r="M11">
        <f>_xlfn.RANK.EQ(L11,L5:L26,1)</f>
        <v>7</v>
      </c>
    </row>
    <row r="12" spans="1:14" x14ac:dyDescent="0.25">
      <c r="A12" t="s">
        <v>92</v>
      </c>
      <c r="C12">
        <v>436855</v>
      </c>
      <c r="D12" s="3">
        <v>8.9004629629629625E-3</v>
      </c>
      <c r="E12">
        <f>_xlfn.RANK.EQ(D12,D5:D26,1)</f>
        <v>7</v>
      </c>
      <c r="F12" s="3">
        <v>7.037037037037037E-3</v>
      </c>
      <c r="G12" s="2">
        <f>_xlfn.RANK.EQ(F12,F5:F26,1)</f>
        <v>13</v>
      </c>
      <c r="H12" s="3">
        <v>5.6597222222222222E-3</v>
      </c>
      <c r="I12" s="2">
        <f>_xlfn.RANK.EQ(H12,H5:H26,1)</f>
        <v>6</v>
      </c>
      <c r="J12" s="3">
        <v>9.1435185185185178E-3</v>
      </c>
      <c r="K12">
        <f>_xlfn.RANK.EQ(J12,J5:J26,1)</f>
        <v>10</v>
      </c>
      <c r="L12" s="3">
        <f t="shared" si="0"/>
        <v>3.0740740740740742E-2</v>
      </c>
      <c r="M12">
        <f>_xlfn.RANK.EQ(L12,L5:L26,1)</f>
        <v>8</v>
      </c>
    </row>
    <row r="13" spans="1:14" x14ac:dyDescent="0.25">
      <c r="A13" t="s">
        <v>112</v>
      </c>
      <c r="C13">
        <v>417195</v>
      </c>
      <c r="D13" s="3">
        <v>1.1956018518518517E-2</v>
      </c>
      <c r="E13">
        <f>_xlfn.RANK.EQ(D13,D5:D26,1)</f>
        <v>14</v>
      </c>
      <c r="F13" s="3">
        <v>4.386574074074074E-3</v>
      </c>
      <c r="G13">
        <f>_xlfn.RANK.EQ(F13,F5:F26,1)</f>
        <v>4</v>
      </c>
      <c r="H13" s="3">
        <v>6.2962962962962964E-3</v>
      </c>
      <c r="I13">
        <f>_xlfn.RANK.EQ(H13,H5:H26,1)</f>
        <v>10</v>
      </c>
      <c r="J13" s="3">
        <v>9.5949074074074079E-3</v>
      </c>
      <c r="K13">
        <f>_xlfn.RANK.EQ(J13,J5:J26,1)</f>
        <v>12</v>
      </c>
      <c r="L13" s="3">
        <f t="shared" si="0"/>
        <v>3.2233796296296295E-2</v>
      </c>
      <c r="M13">
        <f>_xlfn.RANK.EQ(L13,L5:L26,1)</f>
        <v>9</v>
      </c>
      <c r="N13" t="s">
        <v>102</v>
      </c>
    </row>
    <row r="14" spans="1:14" x14ac:dyDescent="0.25">
      <c r="A14" t="s">
        <v>38</v>
      </c>
      <c r="C14">
        <v>2113373</v>
      </c>
      <c r="D14" s="3">
        <v>9.571759259259259E-3</v>
      </c>
      <c r="E14">
        <f>_xlfn.RANK.EQ(D14,D5:D26,1)</f>
        <v>9</v>
      </c>
      <c r="F14" s="3">
        <v>6.6087962962962966E-3</v>
      </c>
      <c r="G14">
        <f>_xlfn.RANK.EQ(F14,F5:F26,1)</f>
        <v>11</v>
      </c>
      <c r="H14" s="3">
        <v>6.7476851851851856E-3</v>
      </c>
      <c r="I14">
        <f>_xlfn.RANK.EQ(H14,H5:H26,1)</f>
        <v>11</v>
      </c>
      <c r="J14" s="3">
        <v>9.8611111111111104E-3</v>
      </c>
      <c r="K14">
        <f>_xlfn.RANK.EQ(J14,J5:J26,1)</f>
        <v>15</v>
      </c>
      <c r="L14" s="3">
        <f t="shared" si="0"/>
        <v>3.2789351851851854E-2</v>
      </c>
      <c r="M14">
        <f>_xlfn.RANK.EQ(L14,L5:L26,1)</f>
        <v>10</v>
      </c>
      <c r="N14" t="s">
        <v>102</v>
      </c>
    </row>
    <row r="15" spans="1:14" x14ac:dyDescent="0.25">
      <c r="A15" t="s">
        <v>99</v>
      </c>
      <c r="C15">
        <v>417199</v>
      </c>
      <c r="D15" s="3">
        <v>1.1666666666666667E-2</v>
      </c>
      <c r="E15">
        <f>_xlfn.RANK.EQ(D15,D5:D26,1)</f>
        <v>13</v>
      </c>
      <c r="F15" s="3">
        <v>6.8634259259259256E-3</v>
      </c>
      <c r="G15">
        <f>_xlfn.RANK.EQ(F15,F5:F26,1)</f>
        <v>12</v>
      </c>
      <c r="H15" s="3">
        <v>6.9675925925925921E-3</v>
      </c>
      <c r="I15">
        <f>_xlfn.RANK.EQ(H15,H5:H26,1)</f>
        <v>12</v>
      </c>
      <c r="J15" s="3">
        <v>1.0138888888888888E-2</v>
      </c>
      <c r="K15">
        <f>_xlfn.RANK.EQ(J15,J5:J26,1)</f>
        <v>16</v>
      </c>
      <c r="L15" s="3">
        <f t="shared" si="0"/>
        <v>3.5636574074074071E-2</v>
      </c>
      <c r="M15">
        <f>_xlfn.RANK.EQ(L15,L5:L26,1)</f>
        <v>11</v>
      </c>
    </row>
    <row r="16" spans="1:14" x14ac:dyDescent="0.25">
      <c r="A16" t="s">
        <v>94</v>
      </c>
      <c r="C16">
        <v>2073285</v>
      </c>
      <c r="D16" s="3">
        <v>1.1284722222222222E-2</v>
      </c>
      <c r="E16">
        <f>_xlfn.RANK.EQ(D16,D5:D26,1)</f>
        <v>12</v>
      </c>
      <c r="F16" s="3">
        <v>7.3842592592592597E-3</v>
      </c>
      <c r="G16">
        <f>_xlfn.RANK.EQ(F16,F5:F26,1)</f>
        <v>16</v>
      </c>
      <c r="H16" s="3">
        <v>7.2685185185185188E-3</v>
      </c>
      <c r="I16">
        <f>_xlfn.RANK.EQ(H16,H5:H26,1)</f>
        <v>14</v>
      </c>
      <c r="J16" s="3">
        <v>9.7337962962962977E-3</v>
      </c>
      <c r="K16">
        <f>_xlfn.RANK.EQ(J16,J5:J26,1)</f>
        <v>14</v>
      </c>
      <c r="L16" s="3">
        <f t="shared" si="0"/>
        <v>3.5671296296296298E-2</v>
      </c>
      <c r="M16">
        <f>_xlfn.RANK.EQ(L16,L5:L26,1)</f>
        <v>12</v>
      </c>
    </row>
    <row r="17" spans="1:14" x14ac:dyDescent="0.25">
      <c r="A17" t="s">
        <v>97</v>
      </c>
      <c r="C17">
        <v>417194</v>
      </c>
      <c r="D17" s="3">
        <v>1.2569444444444446E-2</v>
      </c>
      <c r="E17">
        <f>_xlfn.RANK.EQ(D17,D5:D26,1)</f>
        <v>16</v>
      </c>
      <c r="F17" s="3">
        <v>7.106481481481481E-3</v>
      </c>
      <c r="G17">
        <f>_xlfn.RANK.EQ(F17,F5:F26,1)</f>
        <v>14</v>
      </c>
      <c r="H17" s="3">
        <v>5.8912037037037032E-3</v>
      </c>
      <c r="I17">
        <f>_xlfn.RANK.EQ(H17,H5:H26,1)</f>
        <v>8</v>
      </c>
      <c r="J17" s="3">
        <v>1.0462962962962964E-2</v>
      </c>
      <c r="K17">
        <f>_xlfn.RANK.EQ(J17,J5:J26,1)</f>
        <v>17</v>
      </c>
      <c r="L17" s="3">
        <f t="shared" si="0"/>
        <v>3.6030092592592593E-2</v>
      </c>
      <c r="M17">
        <f>_xlfn.RANK.EQ(L17,L5:L26,1)</f>
        <v>13</v>
      </c>
      <c r="N17" t="s">
        <v>101</v>
      </c>
    </row>
    <row r="18" spans="1:14" x14ac:dyDescent="0.25">
      <c r="A18" t="s">
        <v>113</v>
      </c>
      <c r="C18">
        <v>417192</v>
      </c>
      <c r="D18" s="3">
        <v>1.1967592592592592E-2</v>
      </c>
      <c r="E18">
        <f>_xlfn.RANK.EQ(D18,D5:D26,1)</f>
        <v>15</v>
      </c>
      <c r="F18" s="3">
        <v>7.2453703703703708E-3</v>
      </c>
      <c r="G18">
        <f>_xlfn.RANK.EQ(F18,F5:F26,1)</f>
        <v>15</v>
      </c>
      <c r="H18" s="3">
        <v>8.8541666666666664E-3</v>
      </c>
      <c r="I18">
        <f>_xlfn.RANK.EQ(H18,H5:H26,1)</f>
        <v>17</v>
      </c>
      <c r="J18" s="3">
        <v>9.6296296296296303E-3</v>
      </c>
      <c r="K18">
        <f>_xlfn.RANK.EQ(J18,J5:J26,1)</f>
        <v>13</v>
      </c>
      <c r="L18" s="3">
        <f t="shared" si="0"/>
        <v>3.7696759259259263E-2</v>
      </c>
      <c r="M18">
        <f>_xlfn.RANK.EQ(L18,L5:L26,1)</f>
        <v>14</v>
      </c>
    </row>
    <row r="19" spans="1:14" x14ac:dyDescent="0.25">
      <c r="A19" t="s">
        <v>114</v>
      </c>
      <c r="C19">
        <v>2132921</v>
      </c>
      <c r="D19" s="3">
        <v>1.3715277777777778E-2</v>
      </c>
      <c r="E19">
        <f>_xlfn.RANK.EQ(D19,D5:D26,1)</f>
        <v>17</v>
      </c>
      <c r="F19" s="3">
        <v>8.3101851851851861E-3</v>
      </c>
      <c r="G19">
        <f>_xlfn.RANK.EQ(F19,F5:F26,1)</f>
        <v>18</v>
      </c>
      <c r="H19" s="3">
        <v>9.6064814814814815E-3</v>
      </c>
      <c r="I19">
        <f>_xlfn.RANK.EQ(H19,H5:H26,1)</f>
        <v>19</v>
      </c>
      <c r="J19" s="3">
        <v>8.1018518518518514E-3</v>
      </c>
      <c r="K19">
        <f>_xlfn.RANK.EQ(J19,J5:J26,1)</f>
        <v>6</v>
      </c>
      <c r="L19" s="3">
        <f t="shared" si="0"/>
        <v>3.9733796296296295E-2</v>
      </c>
      <c r="M19">
        <f>_xlfn.RANK.EQ(L19,L5:L26,1)</f>
        <v>15</v>
      </c>
    </row>
    <row r="20" spans="1:14" x14ac:dyDescent="0.25">
      <c r="A20" t="s">
        <v>96</v>
      </c>
      <c r="C20">
        <v>436900</v>
      </c>
      <c r="D20" s="3">
        <v>1.5266203703703705E-2</v>
      </c>
      <c r="E20">
        <f>_xlfn.RANK.EQ(D20,D5:D26,1)</f>
        <v>21</v>
      </c>
      <c r="F20" s="3">
        <v>8.2291666666666659E-3</v>
      </c>
      <c r="G20">
        <f>_xlfn.RANK.EQ(F20,F5:F26,1)</f>
        <v>17</v>
      </c>
      <c r="H20" s="3">
        <v>9.3518518518518525E-3</v>
      </c>
      <c r="I20">
        <f>_xlfn.RANK.EQ(H20,H5:H26,1)</f>
        <v>18</v>
      </c>
      <c r="J20" s="3">
        <v>9.3171296296296283E-3</v>
      </c>
      <c r="K20">
        <f>_xlfn.RANK.EQ(J20,J5:J26,1)</f>
        <v>11</v>
      </c>
      <c r="L20" s="3">
        <f t="shared" si="0"/>
        <v>4.2164351851851849E-2</v>
      </c>
      <c r="M20">
        <f>_xlfn.RANK.EQ(L20,L5:L26,1)</f>
        <v>16</v>
      </c>
    </row>
    <row r="21" spans="1:14" x14ac:dyDescent="0.25">
      <c r="A21" t="s">
        <v>115</v>
      </c>
      <c r="C21">
        <v>437999</v>
      </c>
      <c r="D21" s="3">
        <v>1.5023148148148148E-2</v>
      </c>
      <c r="E21">
        <f>_xlfn.RANK.EQ(D21,D5:D26,1)</f>
        <v>19</v>
      </c>
      <c r="F21" s="3">
        <v>5.7870370370370376E-3</v>
      </c>
      <c r="G21">
        <f>_xlfn.RANK.EQ(F21,F5:F26,1)</f>
        <v>9</v>
      </c>
      <c r="H21" s="3">
        <v>7.2569444444444443E-3</v>
      </c>
      <c r="I21">
        <f>_xlfn.RANK.EQ(H21,H5:H26,1)</f>
        <v>13</v>
      </c>
      <c r="J21" s="3">
        <v>1.5347222222222222E-2</v>
      </c>
      <c r="K21">
        <f>_xlfn.RANK.EQ(J21,J5:J26,1)</f>
        <v>19</v>
      </c>
      <c r="L21" s="3">
        <f t="shared" si="0"/>
        <v>4.341435185185185E-2</v>
      </c>
      <c r="M21">
        <f>_xlfn.RANK.EQ(L21,L5:L26,1)</f>
        <v>17</v>
      </c>
      <c r="N21" t="s">
        <v>103</v>
      </c>
    </row>
    <row r="22" spans="1:14" x14ac:dyDescent="0.25">
      <c r="A22" t="s">
        <v>95</v>
      </c>
      <c r="C22">
        <v>336903</v>
      </c>
      <c r="D22" s="3">
        <v>1.0868055555555556E-2</v>
      </c>
      <c r="E22">
        <f>_xlfn.RANK.EQ(D22,D5:D26,1)</f>
        <v>11</v>
      </c>
      <c r="F22" s="3">
        <v>1.7962962962962962E-2</v>
      </c>
      <c r="G22">
        <f>_xlfn.RANK.EQ(F22,F5:F26,1)</f>
        <v>21</v>
      </c>
      <c r="H22" s="3">
        <v>8.1249999999999985E-3</v>
      </c>
      <c r="I22">
        <f>_xlfn.RANK.EQ(H22,H5:H26,1)</f>
        <v>16</v>
      </c>
      <c r="J22" s="3">
        <v>1.1793981481481482E-2</v>
      </c>
      <c r="K22">
        <f>_xlfn.RANK.EQ(J22,J5:J26,1)</f>
        <v>18</v>
      </c>
      <c r="L22" s="3">
        <f t="shared" si="0"/>
        <v>4.8750000000000002E-2</v>
      </c>
      <c r="M22">
        <f>_xlfn.RANK.EQ(L22,L5:L26,1)</f>
        <v>18</v>
      </c>
    </row>
    <row r="23" spans="1:14" x14ac:dyDescent="0.25">
      <c r="A23" t="s">
        <v>116</v>
      </c>
      <c r="C23">
        <v>437996</v>
      </c>
      <c r="D23" s="3">
        <v>4.1666666666666664E-2</v>
      </c>
      <c r="E23">
        <f>_xlfn.RANK.EQ(D23,D5:D26,1)</f>
        <v>22</v>
      </c>
      <c r="F23" s="3">
        <v>9.2476851851851852E-3</v>
      </c>
      <c r="G23">
        <f>_xlfn.RANK.EQ(F23,F5:F26,1)</f>
        <v>19</v>
      </c>
      <c r="H23" s="3">
        <v>7.7083333333333335E-3</v>
      </c>
      <c r="I23">
        <f>_xlfn.RANK.EQ(H23,H5:H26,1)</f>
        <v>15</v>
      </c>
      <c r="J23" s="3">
        <v>8.3912037037037045E-3</v>
      </c>
      <c r="K23">
        <f>_xlfn.RANK.EQ(J23,J5:J26,1)</f>
        <v>9</v>
      </c>
      <c r="L23" s="3">
        <f t="shared" si="0"/>
        <v>6.7013888888888887E-2</v>
      </c>
      <c r="M23">
        <f>_xlfn.RANK.EQ(L23,L5:L26,1)</f>
        <v>19</v>
      </c>
      <c r="N23" t="s">
        <v>105</v>
      </c>
    </row>
    <row r="24" spans="1:14" x14ac:dyDescent="0.25">
      <c r="A24" t="s">
        <v>98</v>
      </c>
      <c r="C24">
        <v>436854</v>
      </c>
      <c r="D24" s="3">
        <v>9.0740740740740729E-3</v>
      </c>
      <c r="E24">
        <f>_xlfn.RANK.EQ(D24,D5:D26,1)</f>
        <v>8</v>
      </c>
      <c r="F24" s="3">
        <v>6.053240740740741E-3</v>
      </c>
      <c r="G24">
        <f>_xlfn.RANK.EQ(F24,F5:F26,1)</f>
        <v>10</v>
      </c>
      <c r="H24" s="3">
        <v>4.1666666666666664E-2</v>
      </c>
      <c r="I24">
        <f>_xlfn.RANK.EQ(H24,H5:H26,1)</f>
        <v>20</v>
      </c>
      <c r="J24" s="3">
        <v>4.1666666666666664E-2</v>
      </c>
      <c r="K24">
        <f>_xlfn.RANK.EQ(J24,J5:J26,1)</f>
        <v>21</v>
      </c>
      <c r="L24" s="3">
        <f t="shared" si="0"/>
        <v>9.8460648148148144E-2</v>
      </c>
      <c r="M24">
        <f>_xlfn.RANK.EQ(L24,L5:L26,1)</f>
        <v>20</v>
      </c>
      <c r="N24" t="s">
        <v>106</v>
      </c>
    </row>
    <row r="25" spans="1:14" x14ac:dyDescent="0.25">
      <c r="A25" t="s">
        <v>93</v>
      </c>
      <c r="C25">
        <v>417200</v>
      </c>
      <c r="D25" s="3">
        <v>1.4270833333333335E-2</v>
      </c>
      <c r="E25">
        <f>_xlfn.RANK.EQ(D25,D5:D26,1)</f>
        <v>18</v>
      </c>
      <c r="F25" s="3">
        <v>1.3553240740740741E-2</v>
      </c>
      <c r="G25">
        <f>_xlfn.RANK.EQ(F25,F5:F26,1)</f>
        <v>20</v>
      </c>
      <c r="H25" s="3">
        <v>4.1666666666666664E-2</v>
      </c>
      <c r="I25">
        <f>_xlfn.RANK.EQ(H25,H5:H26,1)</f>
        <v>20</v>
      </c>
      <c r="J25" s="3">
        <v>4.1666666666666664E-2</v>
      </c>
      <c r="K25">
        <f>_xlfn.RANK.EQ(J25,J5:J26,1)</f>
        <v>21</v>
      </c>
      <c r="L25" s="3">
        <f t="shared" si="0"/>
        <v>0.1111574074074074</v>
      </c>
      <c r="M25">
        <f>_xlfn.RANK.EQ(L25,L5:L26,1)</f>
        <v>21</v>
      </c>
      <c r="N25" t="s">
        <v>106</v>
      </c>
    </row>
    <row r="26" spans="1:14" x14ac:dyDescent="0.25">
      <c r="A26" t="s">
        <v>30</v>
      </c>
      <c r="C26" t="s">
        <v>104</v>
      </c>
      <c r="D26" s="3">
        <v>1.5196759259259259E-2</v>
      </c>
      <c r="E26">
        <f>_xlfn.RANK.EQ(D26,D5:D26,1)</f>
        <v>20</v>
      </c>
      <c r="F26" s="3">
        <v>4.1666666666666664E-2</v>
      </c>
      <c r="G26">
        <f>_xlfn.RANK.EQ(F26,F5:F26,1)</f>
        <v>22</v>
      </c>
      <c r="H26" s="3">
        <v>4.1666666666666664E-2</v>
      </c>
      <c r="I26">
        <f>_xlfn.RANK.EQ(H26,H5:H26,1)</f>
        <v>20</v>
      </c>
      <c r="J26" s="3">
        <v>1.7048611111111112E-2</v>
      </c>
      <c r="K26">
        <f>_xlfn.RANK.EQ(J26,J5:J26,1)</f>
        <v>20</v>
      </c>
      <c r="L26" s="3">
        <f t="shared" si="0"/>
        <v>0.1155787037037037</v>
      </c>
      <c r="M26">
        <f>_xlfn.RANK.EQ(L26,L5:L26,1)</f>
        <v>22</v>
      </c>
      <c r="N26" t="s">
        <v>107</v>
      </c>
    </row>
  </sheetData>
  <sortState ref="A5:N26">
    <sortCondition ref="L5:L2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N29"/>
  <sheetViews>
    <sheetView workbookViewId="0">
      <selection activeCell="K5" sqref="A1:N29"/>
    </sheetView>
  </sheetViews>
  <sheetFormatPr defaultRowHeight="15" x14ac:dyDescent="0.25"/>
  <cols>
    <col min="4" max="4" width="10.5703125" bestFit="1" customWidth="1"/>
    <col min="12" max="12" width="9.5703125" bestFit="1" customWidth="1"/>
    <col min="13" max="13" width="7.85546875" customWidth="1"/>
  </cols>
  <sheetData>
    <row r="1" spans="1:13" x14ac:dyDescent="0.25">
      <c r="A1" t="s">
        <v>54</v>
      </c>
    </row>
    <row r="2" spans="1:13" x14ac:dyDescent="0.25">
      <c r="A2" t="s">
        <v>89</v>
      </c>
    </row>
    <row r="3" spans="1:13" x14ac:dyDescent="0.25">
      <c r="A3" t="s">
        <v>8</v>
      </c>
      <c r="B3" t="s">
        <v>1</v>
      </c>
      <c r="C3" t="s">
        <v>6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90</v>
      </c>
    </row>
    <row r="4" spans="1:13" x14ac:dyDescent="0.25">
      <c r="A4" t="s">
        <v>78</v>
      </c>
      <c r="C4">
        <v>417914</v>
      </c>
      <c r="D4" s="1">
        <v>8.773148148148148E-3</v>
      </c>
      <c r="E4">
        <f>_xlfn.RANK.EQ(D4,D4:D29,1)</f>
        <v>1</v>
      </c>
      <c r="F4" s="1">
        <v>5.1736111111111115E-3</v>
      </c>
      <c r="G4">
        <f>_xlfn.RANK.EQ(F4,F4:F29,1)</f>
        <v>3</v>
      </c>
      <c r="H4" s="1">
        <v>7.6620370370370366E-3</v>
      </c>
      <c r="I4">
        <f>_xlfn.RANK.EQ(H4,H4:H29,1)</f>
        <v>6</v>
      </c>
      <c r="J4" s="1">
        <v>5.7175925925925927E-3</v>
      </c>
      <c r="K4">
        <f>_xlfn.RANK.EQ(J4,J4:J29,1)</f>
        <v>1</v>
      </c>
      <c r="L4" s="1">
        <f t="shared" ref="L4:L21" si="0">SUM(D4,F4,H4,J4)</f>
        <v>2.732638888888889E-2</v>
      </c>
      <c r="M4">
        <v>1</v>
      </c>
    </row>
    <row r="5" spans="1:13" x14ac:dyDescent="0.25">
      <c r="A5" t="s">
        <v>39</v>
      </c>
      <c r="C5">
        <v>336902</v>
      </c>
      <c r="D5" s="1">
        <v>9.8379629629629633E-3</v>
      </c>
      <c r="E5">
        <f>_xlfn.RANK.EQ(D5,D4:D29,1)</f>
        <v>4</v>
      </c>
      <c r="F5" s="1">
        <v>4.7106481481481478E-3</v>
      </c>
      <c r="G5">
        <f>_xlfn.RANK.EQ(F5,F4:F29,1)</f>
        <v>1</v>
      </c>
      <c r="H5" s="1">
        <v>6.9791666666666674E-3</v>
      </c>
      <c r="I5">
        <f>_xlfn.RANK.EQ(H5,H4:H29,1)</f>
        <v>2</v>
      </c>
      <c r="J5" s="1">
        <v>6.0648148148148145E-3</v>
      </c>
      <c r="K5">
        <f>_xlfn.RANK.EQ(J5,J4:J29,1)</f>
        <v>4</v>
      </c>
      <c r="L5" s="1">
        <f t="shared" si="0"/>
        <v>2.7592592592592592E-2</v>
      </c>
      <c r="M5">
        <v>2</v>
      </c>
    </row>
    <row r="6" spans="1:13" x14ac:dyDescent="0.25">
      <c r="A6" t="s">
        <v>67</v>
      </c>
      <c r="C6">
        <v>436900</v>
      </c>
      <c r="D6" s="1">
        <v>9.1087962962962971E-3</v>
      </c>
      <c r="E6">
        <f>_xlfn.RANK.EQ(D6,D4:D29,14)</f>
        <v>2</v>
      </c>
      <c r="F6" s="1">
        <v>5.6828703703703702E-3</v>
      </c>
      <c r="G6">
        <f>_xlfn.RANK.EQ(F6,F4:F29,1)</f>
        <v>7</v>
      </c>
      <c r="H6" s="1">
        <v>7.037037037037037E-3</v>
      </c>
      <c r="I6">
        <f>_xlfn.RANK.EQ(H6,H4:H29,1)</f>
        <v>3</v>
      </c>
      <c r="J6" s="1">
        <v>5.7986111111111112E-3</v>
      </c>
      <c r="K6">
        <f>_xlfn.RANK.EQ(J6,J4:J29,1)</f>
        <v>3</v>
      </c>
      <c r="L6" s="1">
        <f t="shared" si="0"/>
        <v>2.7627314814814816E-2</v>
      </c>
      <c r="M6">
        <v>3</v>
      </c>
    </row>
    <row r="7" spans="1:13" x14ac:dyDescent="0.25">
      <c r="A7" t="s">
        <v>71</v>
      </c>
      <c r="C7">
        <v>7023704</v>
      </c>
      <c r="D7" s="1">
        <v>1.2037037037037035E-2</v>
      </c>
      <c r="E7">
        <f>_xlfn.RANK.EQ(D7,D4:D29,1)</f>
        <v>16</v>
      </c>
      <c r="F7" s="1">
        <v>5.1736111111111115E-3</v>
      </c>
      <c r="G7">
        <f>_xlfn.RANK.EQ(F7,F4:F29,1)</f>
        <v>3</v>
      </c>
      <c r="H7" s="1">
        <v>6.2962962962962964E-3</v>
      </c>
      <c r="I7">
        <f>_xlfn.RANK.EQ(H7,H4:H29,1)</f>
        <v>1</v>
      </c>
      <c r="J7" s="1">
        <v>5.7523148148148143E-3</v>
      </c>
      <c r="K7">
        <f>_xlfn.RANK.EQ(J7,J4:J29,1)</f>
        <v>2</v>
      </c>
      <c r="L7" s="1">
        <f t="shared" si="0"/>
        <v>2.9259259259259259E-2</v>
      </c>
      <c r="M7">
        <v>4</v>
      </c>
    </row>
    <row r="8" spans="1:13" x14ac:dyDescent="0.25">
      <c r="A8" t="s">
        <v>56</v>
      </c>
      <c r="C8">
        <v>436854</v>
      </c>
      <c r="D8" s="1">
        <v>1.0138888888888888E-2</v>
      </c>
      <c r="E8">
        <f>_xlfn.RANK.EQ(D8,D4:D29,1)</f>
        <v>8</v>
      </c>
      <c r="F8" s="1">
        <v>5.208333333333333E-3</v>
      </c>
      <c r="G8">
        <f>_xlfn.RANK.EQ(F8,F4:F29,1)</f>
        <v>5</v>
      </c>
      <c r="H8" s="1">
        <v>7.2106481481481475E-3</v>
      </c>
      <c r="I8">
        <f>_xlfn.RANK.EQ(H8,H4:H29,1)</f>
        <v>4</v>
      </c>
      <c r="J8" s="1">
        <v>6.9212962962962969E-3</v>
      </c>
      <c r="K8">
        <f>_xlfn.RANK.EQ(J8,J4:J29,1)</f>
        <v>9</v>
      </c>
      <c r="L8" s="1">
        <f t="shared" si="0"/>
        <v>2.9479166666666664E-2</v>
      </c>
      <c r="M8">
        <v>5</v>
      </c>
    </row>
    <row r="9" spans="1:13" x14ac:dyDescent="0.25">
      <c r="A9" t="s">
        <v>66</v>
      </c>
      <c r="C9">
        <v>436898</v>
      </c>
      <c r="D9" s="1">
        <v>1.0104166666666668E-2</v>
      </c>
      <c r="E9">
        <f>_xlfn.RANK.EQ(D9,D4:D29,1)</f>
        <v>7</v>
      </c>
      <c r="F9" s="1">
        <v>4.8263888888888887E-3</v>
      </c>
      <c r="G9">
        <f>_xlfn.RANK.EQ(F9,F4:F29,1)</f>
        <v>2</v>
      </c>
      <c r="H9" s="1">
        <v>8.0787037037037043E-3</v>
      </c>
      <c r="I9">
        <f>_xlfn.RANK.EQ(H9,H4:H29,1)</f>
        <v>7</v>
      </c>
      <c r="J9" s="1">
        <v>6.5277777777777782E-3</v>
      </c>
      <c r="K9">
        <f>_xlfn.RANK.EQ(J9,J4:J29,1)</f>
        <v>7</v>
      </c>
      <c r="L9" s="1">
        <f t="shared" si="0"/>
        <v>2.9537037037037039E-2</v>
      </c>
      <c r="M9">
        <v>6</v>
      </c>
    </row>
    <row r="10" spans="1:13" x14ac:dyDescent="0.25">
      <c r="A10" t="s">
        <v>29</v>
      </c>
      <c r="C10">
        <v>336901</v>
      </c>
      <c r="D10" s="1">
        <v>1.0497685185185186E-2</v>
      </c>
      <c r="E10">
        <f>_xlfn.RANK.EQ(D10,D4:D29,1)</f>
        <v>10</v>
      </c>
      <c r="F10" s="1">
        <v>5.7870370370370376E-3</v>
      </c>
      <c r="G10">
        <f>_xlfn.RANK.EQ(F10,F4:F29,1)</f>
        <v>9</v>
      </c>
      <c r="H10" s="1">
        <v>7.2222222222222228E-3</v>
      </c>
      <c r="I10">
        <f>_xlfn.RANK.EQ(H10,H4:H29,1)</f>
        <v>5</v>
      </c>
      <c r="J10" s="1">
        <v>6.5046296296296302E-3</v>
      </c>
      <c r="K10">
        <f>_xlfn.RANK.EQ(J10,J4:J29,1)</f>
        <v>6</v>
      </c>
      <c r="L10" s="1">
        <f t="shared" si="0"/>
        <v>3.0011574074074079E-2</v>
      </c>
      <c r="M10">
        <v>7</v>
      </c>
    </row>
    <row r="11" spans="1:13" x14ac:dyDescent="0.25">
      <c r="A11" t="s">
        <v>61</v>
      </c>
      <c r="C11">
        <v>2073285</v>
      </c>
      <c r="D11" s="1">
        <v>9.8495370370370369E-3</v>
      </c>
      <c r="E11">
        <f>_xlfn.RANK.EQ(D11,D4:D29,1)</f>
        <v>5</v>
      </c>
      <c r="F11" s="1">
        <v>5.3125000000000004E-3</v>
      </c>
      <c r="G11">
        <f>_xlfn.RANK.EQ(F11,F4:F29,1)</f>
        <v>6</v>
      </c>
      <c r="H11" s="1">
        <v>8.3333333333333332E-3</v>
      </c>
      <c r="I11">
        <f>_xlfn.RANK.EQ(H11,H4:H29,1)</f>
        <v>11</v>
      </c>
      <c r="J11" s="1">
        <v>6.7013888888888887E-3</v>
      </c>
      <c r="K11">
        <f>_xlfn.RANK.EQ(J11,J4:J29,1)</f>
        <v>8</v>
      </c>
      <c r="L11" s="1">
        <f t="shared" si="0"/>
        <v>3.0196759259259257E-2</v>
      </c>
      <c r="M11">
        <v>8</v>
      </c>
    </row>
    <row r="12" spans="1:13" x14ac:dyDescent="0.25">
      <c r="A12" t="s">
        <v>84</v>
      </c>
      <c r="C12">
        <v>2123986</v>
      </c>
      <c r="D12" s="1">
        <v>9.5949074074074079E-3</v>
      </c>
      <c r="E12">
        <f>_xlfn.RANK.EQ(D12,D4:D29,1)</f>
        <v>3</v>
      </c>
      <c r="F12" s="1">
        <v>5.7870370370370376E-3</v>
      </c>
      <c r="G12">
        <f>_xlfn.RANK.EQ(F12,F4:F29,1)</f>
        <v>9</v>
      </c>
      <c r="H12" s="1">
        <v>8.3912037037037045E-3</v>
      </c>
      <c r="I12">
        <f>_xlfn.RANK.EQ(H12,H4:H29,1)</f>
        <v>12</v>
      </c>
      <c r="J12" s="1">
        <v>7.8472222222222224E-3</v>
      </c>
      <c r="K12">
        <f>_xlfn.RANK.EQ(J12,J4:J29,1)</f>
        <v>12</v>
      </c>
      <c r="L12" s="1">
        <f t="shared" si="0"/>
        <v>3.1620370370370368E-2</v>
      </c>
      <c r="M12">
        <v>9</v>
      </c>
    </row>
    <row r="13" spans="1:13" x14ac:dyDescent="0.25">
      <c r="A13" t="s">
        <v>72</v>
      </c>
      <c r="C13">
        <v>7004266</v>
      </c>
      <c r="D13" s="1">
        <v>1.119212962962963E-2</v>
      </c>
      <c r="E13">
        <f>_xlfn.RANK.EQ(D13,D4:D29,1)</f>
        <v>13</v>
      </c>
      <c r="F13" s="1">
        <v>5.9027777777777776E-3</v>
      </c>
      <c r="G13">
        <f>_xlfn.RANK.EQ(F13,F4:F29,1)</f>
        <v>12</v>
      </c>
      <c r="H13" s="1">
        <v>8.113425925925925E-3</v>
      </c>
      <c r="I13">
        <f>_xlfn.RANK.EQ(H13,H4:H29,1)</f>
        <v>9</v>
      </c>
      <c r="J13" s="1">
        <v>8.0671296296296307E-3</v>
      </c>
      <c r="K13">
        <f>_xlfn.RANK.EQ(J13,J4:J29,1)</f>
        <v>13</v>
      </c>
      <c r="L13" s="1">
        <f t="shared" si="0"/>
        <v>3.3275462962962965E-2</v>
      </c>
      <c r="M13">
        <v>10</v>
      </c>
    </row>
    <row r="14" spans="1:13" x14ac:dyDescent="0.25">
      <c r="A14" t="s">
        <v>62</v>
      </c>
      <c r="C14">
        <v>436855</v>
      </c>
      <c r="D14" s="1">
        <v>1.0752314814814814E-2</v>
      </c>
      <c r="E14">
        <f>_xlfn.RANK.EQ(D14,D4:D29,1)</f>
        <v>11</v>
      </c>
      <c r="F14" s="1">
        <v>7.037037037037037E-3</v>
      </c>
      <c r="G14">
        <f>_xlfn.RANK.EQ(F14,F4:F29,1)</f>
        <v>15</v>
      </c>
      <c r="H14" s="1">
        <v>9.1435185185185178E-3</v>
      </c>
      <c r="I14">
        <f>_xlfn.RANK.EQ(H14,H4:H29,1)</f>
        <v>16</v>
      </c>
      <c r="J14" s="1">
        <v>7.7546296296296287E-3</v>
      </c>
      <c r="K14">
        <f>_xlfn.RANK.EQ(J14,J4:J29,1)</f>
        <v>11</v>
      </c>
      <c r="L14" s="1">
        <f t="shared" si="0"/>
        <v>3.4687499999999996E-2</v>
      </c>
      <c r="M14">
        <v>11</v>
      </c>
    </row>
    <row r="15" spans="1:13" x14ac:dyDescent="0.25">
      <c r="A15" t="s">
        <v>76</v>
      </c>
      <c r="C15">
        <v>336900</v>
      </c>
      <c r="D15" s="1">
        <v>1.4016203703703704E-2</v>
      </c>
      <c r="E15">
        <f>_xlfn.RANK.EQ(D15,D4:D29,1)</f>
        <v>20</v>
      </c>
      <c r="F15" s="1">
        <v>5.7407407407407416E-3</v>
      </c>
      <c r="G15">
        <f>_xlfn.RANK.EQ(F15,F4:F29,1)</f>
        <v>8</v>
      </c>
      <c r="H15" s="1">
        <v>8.1828703703703699E-3</v>
      </c>
      <c r="I15">
        <f>_xlfn.RANK.EQ(H15,H4:H29,1)</f>
        <v>10</v>
      </c>
      <c r="J15" s="1">
        <v>7.4305555555555548E-3</v>
      </c>
      <c r="K15">
        <f>_xlfn.RANK.EQ(J15,J4:J29,1)</f>
        <v>10</v>
      </c>
      <c r="L15" s="1">
        <f t="shared" si="0"/>
        <v>3.5370370370370371E-2</v>
      </c>
      <c r="M15">
        <v>12</v>
      </c>
    </row>
    <row r="16" spans="1:13" x14ac:dyDescent="0.25">
      <c r="A16" t="s">
        <v>59</v>
      </c>
      <c r="C16">
        <v>437999</v>
      </c>
      <c r="D16" s="1">
        <v>1.1030092592592591E-2</v>
      </c>
      <c r="E16">
        <f>_xlfn.RANK.EQ(D16,D4:D29,1)</f>
        <v>12</v>
      </c>
      <c r="F16" s="1">
        <v>7.3611111111111108E-3</v>
      </c>
      <c r="G16">
        <f>_xlfn.RANK.EQ(F16,F4:F29,1)</f>
        <v>16</v>
      </c>
      <c r="H16" s="1">
        <v>9.1319444444444443E-3</v>
      </c>
      <c r="I16">
        <f>_xlfn.RANK.EQ(H16,H4:H29,1)</f>
        <v>15</v>
      </c>
      <c r="J16" s="1">
        <v>8.0671296296296307E-3</v>
      </c>
      <c r="K16">
        <f>_xlfn.RANK.EQ(J16,J4:J29,1)</f>
        <v>13</v>
      </c>
      <c r="L16" s="1">
        <f t="shared" si="0"/>
        <v>3.5590277777777776E-2</v>
      </c>
      <c r="M16">
        <v>13</v>
      </c>
    </row>
    <row r="17" spans="1:14" x14ac:dyDescent="0.25">
      <c r="A17" t="s">
        <v>68</v>
      </c>
      <c r="C17">
        <v>437997</v>
      </c>
      <c r="D17" s="1">
        <v>1.1875000000000002E-2</v>
      </c>
      <c r="E17">
        <f>_xlfn.RANK.EQ(D17,D4:D29,1)</f>
        <v>15</v>
      </c>
      <c r="F17" s="1">
        <v>5.8449074074074072E-3</v>
      </c>
      <c r="G17">
        <f>_xlfn.RANK.EQ(F17,F4:F29,1)</f>
        <v>11</v>
      </c>
      <c r="H17" s="1">
        <v>1.0358796296296295E-2</v>
      </c>
      <c r="I17">
        <f>_xlfn.RANK.EQ(H17,H4:H29,1)</f>
        <v>18</v>
      </c>
      <c r="J17" s="1">
        <v>8.3449074074074085E-3</v>
      </c>
      <c r="K17">
        <f>_xlfn.RANK.EQ(J17,J4:J29,1)</f>
        <v>15</v>
      </c>
      <c r="L17" s="1">
        <f t="shared" si="0"/>
        <v>3.6423611111111115E-2</v>
      </c>
      <c r="M17">
        <v>14</v>
      </c>
    </row>
    <row r="18" spans="1:14" x14ac:dyDescent="0.25">
      <c r="A18" t="s">
        <v>70</v>
      </c>
      <c r="C18">
        <v>417193</v>
      </c>
      <c r="D18" s="1">
        <v>1.1238425925925928E-2</v>
      </c>
      <c r="E18">
        <f>_xlfn.RANK.EQ(D18,D4:D29,1)</f>
        <v>14</v>
      </c>
      <c r="F18" s="1">
        <v>6.3541666666666668E-3</v>
      </c>
      <c r="G18">
        <f>_xlfn.RANK.EQ(F18,F4:F29,1)</f>
        <v>13</v>
      </c>
      <c r="H18" s="1">
        <v>9.8379629629629633E-3</v>
      </c>
      <c r="I18">
        <f>_xlfn.RANK.EQ(H18,H4:H29,1)</f>
        <v>17</v>
      </c>
      <c r="J18" s="1">
        <v>1.0092592592592592E-2</v>
      </c>
      <c r="K18">
        <f>_xlfn.RANK.EQ(J18,J4:J29,1)</f>
        <v>17</v>
      </c>
      <c r="L18" s="1">
        <f t="shared" si="0"/>
        <v>3.7523148148148146E-2</v>
      </c>
      <c r="M18">
        <v>15</v>
      </c>
    </row>
    <row r="19" spans="1:14" x14ac:dyDescent="0.25">
      <c r="A19" t="s">
        <v>79</v>
      </c>
      <c r="C19">
        <v>249535</v>
      </c>
      <c r="D19" s="1">
        <v>1.3032407407407407E-2</v>
      </c>
      <c r="E19">
        <f>_xlfn.RANK.EQ(D19,D4:D29,1)</f>
        <v>17</v>
      </c>
      <c r="F19" s="1">
        <v>6.4004629629629628E-3</v>
      </c>
      <c r="G19">
        <f>_xlfn.RANK.EQ(F19,F4:F29,1)</f>
        <v>14</v>
      </c>
      <c r="H19" s="1">
        <v>1.0810185185185185E-2</v>
      </c>
      <c r="I19">
        <f>_xlfn.RANK.EQ(H19,H4:H29,1)</f>
        <v>19</v>
      </c>
      <c r="J19" s="1">
        <v>1.329861111111111E-2</v>
      </c>
      <c r="K19">
        <f>_xlfn.RANK.EQ(J19,J4:J29,1)</f>
        <v>21</v>
      </c>
      <c r="L19" s="1">
        <f t="shared" si="0"/>
        <v>4.3541666666666666E-2</v>
      </c>
      <c r="M19">
        <v>16</v>
      </c>
    </row>
    <row r="20" spans="1:14" x14ac:dyDescent="0.25">
      <c r="A20" t="s">
        <v>75</v>
      </c>
      <c r="C20">
        <v>436856</v>
      </c>
      <c r="D20" s="1">
        <v>1.4363425925925925E-2</v>
      </c>
      <c r="E20">
        <f>_xlfn.RANK.EQ(D20,D4:D29,1)</f>
        <v>21</v>
      </c>
      <c r="F20" s="1">
        <v>8.8888888888888889E-3</v>
      </c>
      <c r="G20">
        <f>_xlfn.RANK.EQ(F20,F4:F29,1)</f>
        <v>21</v>
      </c>
      <c r="H20" s="1">
        <v>1.3182870370370371E-2</v>
      </c>
      <c r="I20">
        <f>_xlfn.RANK.EQ(H20,H4:H29,1)</f>
        <v>22</v>
      </c>
      <c r="J20" s="1">
        <v>1.2199074074074072E-2</v>
      </c>
      <c r="K20">
        <f>_xlfn.RANK.EQ(J20,J4:J29,1)</f>
        <v>20</v>
      </c>
      <c r="L20" s="1">
        <f t="shared" si="0"/>
        <v>4.8634259259259259E-2</v>
      </c>
      <c r="M20">
        <v>17</v>
      </c>
    </row>
    <row r="21" spans="1:14" x14ac:dyDescent="0.25">
      <c r="A21" t="s">
        <v>55</v>
      </c>
      <c r="C21">
        <v>437998</v>
      </c>
      <c r="D21" s="1">
        <v>1.8796296296296297E-2</v>
      </c>
      <c r="E21">
        <f>_xlfn.RANK.EQ(D21,D4:D29,1)</f>
        <v>23</v>
      </c>
      <c r="F21" s="1">
        <v>9.9652777777777778E-3</v>
      </c>
      <c r="G21">
        <f>_xlfn.RANK.EQ(F21,F4:F29,1)</f>
        <v>23</v>
      </c>
      <c r="H21" s="1">
        <v>8.0902777777777778E-3</v>
      </c>
      <c r="I21">
        <f>_xlfn.RANK.EQ(H21,H4:H29,1)</f>
        <v>8</v>
      </c>
      <c r="J21" s="1">
        <v>1.1863425925925925E-2</v>
      </c>
      <c r="K21">
        <f>_xlfn.RANK.EQ(J21,J4:J29,1)</f>
        <v>19</v>
      </c>
      <c r="L21" s="1">
        <f t="shared" si="0"/>
        <v>4.8715277777777774E-2</v>
      </c>
      <c r="M21">
        <v>18</v>
      </c>
    </row>
    <row r="22" spans="1:14" x14ac:dyDescent="0.25">
      <c r="A22" t="s">
        <v>77</v>
      </c>
      <c r="C22">
        <v>4017200</v>
      </c>
      <c r="D22" s="1" t="s">
        <v>74</v>
      </c>
      <c r="E22" t="e">
        <f>_xlfn.RANK.EQ(D22,D4:D29,1)</f>
        <v>#VALUE!</v>
      </c>
      <c r="F22" s="1">
        <v>8.8310185185185176E-3</v>
      </c>
      <c r="G22">
        <f>_xlfn.RANK.EQ(F22,F4:F29,1)</f>
        <v>20</v>
      </c>
      <c r="H22" s="1">
        <v>8.9814814814814809E-3</v>
      </c>
      <c r="I22">
        <f>_xlfn.RANK.EQ(H22,H4:H29,1)</f>
        <v>13</v>
      </c>
      <c r="J22" s="1">
        <v>6.4120370370370364E-3</v>
      </c>
      <c r="K22">
        <f>_xlfn.RANK.EQ(J22,J4:J29,1)</f>
        <v>5</v>
      </c>
      <c r="L22" s="1">
        <v>6.9432870370370367E-2</v>
      </c>
      <c r="N22" t="s">
        <v>85</v>
      </c>
    </row>
    <row r="23" spans="1:14" x14ac:dyDescent="0.25">
      <c r="A23" t="s">
        <v>73</v>
      </c>
      <c r="C23">
        <v>417195</v>
      </c>
      <c r="D23" s="1">
        <v>9.9652777777777778E-3</v>
      </c>
      <c r="E23">
        <f>_xlfn.RANK.EQ(D23,D4:D29,1)</f>
        <v>6</v>
      </c>
      <c r="F23" s="1">
        <v>8.0671296296296307E-3</v>
      </c>
      <c r="G23">
        <f>_xlfn.RANK.EQ(F23,F4:F29,1)</f>
        <v>18</v>
      </c>
      <c r="H23" s="1">
        <v>8.9814814814814809E-3</v>
      </c>
      <c r="I23">
        <f>_xlfn.RANK.EQ(H23,H4:H29,1)</f>
        <v>13</v>
      </c>
      <c r="J23" s="1" t="s">
        <v>58</v>
      </c>
      <c r="K23" t="e">
        <f>_xlfn.RANK.EQ(J23,J4:J29,1)</f>
        <v>#VALUE!</v>
      </c>
      <c r="L23" s="1">
        <v>6.9432870370370367E-2</v>
      </c>
      <c r="N23" t="s">
        <v>86</v>
      </c>
    </row>
    <row r="24" spans="1:14" x14ac:dyDescent="0.25">
      <c r="A24" t="s">
        <v>63</v>
      </c>
      <c r="C24">
        <v>437996</v>
      </c>
      <c r="D24" s="1">
        <v>1.3935185185185184E-2</v>
      </c>
      <c r="E24">
        <f>_xlfn.RANK.EQ(D24,D4:D29,1)</f>
        <v>18</v>
      </c>
      <c r="F24" s="1">
        <v>7.4537037037037028E-3</v>
      </c>
      <c r="G24">
        <f>_xlfn.RANK.EQ(F24,F4:F29,1)</f>
        <v>17</v>
      </c>
      <c r="H24" s="1" t="s">
        <v>64</v>
      </c>
      <c r="I24" t="e">
        <f>_xlfn.RANK.EQ(H24,H4:H29,1)</f>
        <v>#VALUE!</v>
      </c>
      <c r="J24" s="1">
        <v>8.4837962962962966E-3</v>
      </c>
      <c r="K24">
        <f>_xlfn.RANK.EQ(J24,J4:J29,1)</f>
        <v>16</v>
      </c>
      <c r="L24" s="1">
        <v>6.9432870370370367E-2</v>
      </c>
      <c r="N24" t="s">
        <v>87</v>
      </c>
    </row>
    <row r="25" spans="1:14" x14ac:dyDescent="0.25">
      <c r="A25" t="s">
        <v>69</v>
      </c>
      <c r="C25">
        <v>436899</v>
      </c>
      <c r="D25" s="1">
        <v>1.0277777777777778E-2</v>
      </c>
      <c r="E25">
        <f>_xlfn.RANK.EQ(D25,D4:D29,1)</f>
        <v>9</v>
      </c>
      <c r="F25" s="1">
        <v>1.091435185185185E-2</v>
      </c>
      <c r="G25">
        <f>_xlfn.RANK.EQ(F25,F4:F29,1)</f>
        <v>24</v>
      </c>
      <c r="H25" s="1" t="s">
        <v>58</v>
      </c>
      <c r="I25" t="e">
        <f>_xlfn.RANK.EQ(H25,H4:H29,1)</f>
        <v>#VALUE!</v>
      </c>
      <c r="J25" s="1">
        <v>1.068287037037037E-2</v>
      </c>
      <c r="K25">
        <f>_xlfn.RANK.EQ(J25,J4:J29,1)</f>
        <v>18</v>
      </c>
      <c r="L25" s="1">
        <v>6.9432870370370367E-2</v>
      </c>
      <c r="N25" t="s">
        <v>82</v>
      </c>
    </row>
    <row r="26" spans="1:14" x14ac:dyDescent="0.25">
      <c r="A26" t="s">
        <v>60</v>
      </c>
      <c r="C26">
        <v>437995</v>
      </c>
      <c r="D26" s="1">
        <v>1.3958333333333335E-2</v>
      </c>
      <c r="E26">
        <f>_xlfn.RANK.EQ(D26,D4:D29,1)</f>
        <v>19</v>
      </c>
      <c r="F26" s="1">
        <v>8.6805555555555559E-3</v>
      </c>
      <c r="G26">
        <f>_xlfn.RANK.EQ(F26,F4:F29,1)</f>
        <v>19</v>
      </c>
      <c r="H26" s="1">
        <v>1.1562499999999998E-2</v>
      </c>
      <c r="I26">
        <f>_xlfn.RANK.EQ(H26,H4:H29,1)</f>
        <v>20</v>
      </c>
      <c r="J26" s="1" t="s">
        <v>58</v>
      </c>
      <c r="K26" t="e">
        <f>_xlfn.RANK.EQ(J26,J4:J29,1)</f>
        <v>#VALUE!</v>
      </c>
      <c r="L26" s="1">
        <v>6.9432870370370367E-2</v>
      </c>
      <c r="N26" t="s">
        <v>81</v>
      </c>
    </row>
    <row r="27" spans="1:14" x14ac:dyDescent="0.25">
      <c r="A27" t="s">
        <v>65</v>
      </c>
      <c r="C27">
        <v>2099702</v>
      </c>
      <c r="D27" s="1">
        <v>1.4675925925925926E-2</v>
      </c>
      <c r="E27">
        <f>_xlfn.RANK.EQ(D27,D4:D29,1)</f>
        <v>22</v>
      </c>
      <c r="F27" s="1">
        <v>9.3518518518518525E-3</v>
      </c>
      <c r="G27">
        <f>_xlfn.RANK.EQ(F27,F4:F29,1)</f>
        <v>22</v>
      </c>
      <c r="H27" s="1">
        <v>1.315972222222222E-2</v>
      </c>
      <c r="I27">
        <f>_xlfn.RANK.EQ(H27,H4:H29,1)</f>
        <v>21</v>
      </c>
      <c r="J27" s="1" t="s">
        <v>58</v>
      </c>
      <c r="K27" t="e">
        <f>_xlfn.RANK.EQ(J27,J4:J29,1)</f>
        <v>#VALUE!</v>
      </c>
      <c r="L27" s="1">
        <v>6.9432870370370367E-2</v>
      </c>
      <c r="N27" t="s">
        <v>88</v>
      </c>
    </row>
    <row r="28" spans="1:14" x14ac:dyDescent="0.25">
      <c r="A28" t="s">
        <v>57</v>
      </c>
      <c r="C28">
        <v>2053336</v>
      </c>
      <c r="D28" s="1" t="s">
        <v>58</v>
      </c>
      <c r="E28" t="e">
        <f>_xlfn.RANK.EQ(D28,D4:D29,1)</f>
        <v>#VALUE!</v>
      </c>
      <c r="F28" s="1">
        <v>1.7870370370370373E-2</v>
      </c>
      <c r="G28">
        <f>_xlfn.RANK.EQ(F28,F4:F29,1)</f>
        <v>25</v>
      </c>
      <c r="H28" s="1">
        <v>1.9131944444444444E-2</v>
      </c>
      <c r="I28">
        <f>_xlfn.RANK.EQ(H28,H4:H29,1)</f>
        <v>23</v>
      </c>
      <c r="J28" s="1">
        <v>1.7210648148148149E-2</v>
      </c>
      <c r="K28">
        <f>_xlfn.RANK.EQ(J28,J4:J29,1)</f>
        <v>22</v>
      </c>
      <c r="L28" s="1">
        <v>6.9432870370370367E-2</v>
      </c>
      <c r="N28" t="s">
        <v>80</v>
      </c>
    </row>
    <row r="29" spans="1:14" x14ac:dyDescent="0.25">
      <c r="A29" t="s">
        <v>30</v>
      </c>
      <c r="C29" t="s">
        <v>7</v>
      </c>
      <c r="D29" s="1" t="s">
        <v>74</v>
      </c>
      <c r="E29" t="e">
        <f>_xlfn.RANK.EQ(D29,D4:D29,1)</f>
        <v>#VALUE!</v>
      </c>
      <c r="F29" s="1" t="s">
        <v>74</v>
      </c>
      <c r="G29" t="e">
        <f>_xlfn.RANK.EQ(F29,F4:F29,1)</f>
        <v>#VALUE!</v>
      </c>
      <c r="H29" s="1" t="s">
        <v>64</v>
      </c>
      <c r="I29" t="e">
        <f>_xlfn.RANK.EQ(H29,H4:H29,1)</f>
        <v>#VALUE!</v>
      </c>
      <c r="J29" s="1" t="s">
        <v>74</v>
      </c>
      <c r="K29" t="e">
        <f>_xlfn.RANK.EQ(J29,J4:J29,1)</f>
        <v>#VALUE!</v>
      </c>
      <c r="L29" s="1">
        <v>6.9432870370370367E-2</v>
      </c>
      <c r="N29" t="s">
        <v>83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33"/>
  <sheetViews>
    <sheetView topLeftCell="A16" zoomScale="91" zoomScaleNormal="91" workbookViewId="0">
      <selection activeCell="E28" sqref="E28"/>
    </sheetView>
  </sheetViews>
  <sheetFormatPr defaultRowHeight="15" x14ac:dyDescent="0.25"/>
  <cols>
    <col min="1" max="1" width="22.85546875" customWidth="1"/>
    <col min="2" max="2" width="11.85546875" customWidth="1"/>
    <col min="8" max="8" width="10" bestFit="1" customWidth="1"/>
  </cols>
  <sheetData>
    <row r="1" spans="1:12" x14ac:dyDescent="0.25">
      <c r="A1" t="s">
        <v>9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 x14ac:dyDescent="0.25">
      <c r="A2" t="s">
        <v>10</v>
      </c>
    </row>
    <row r="3" spans="1:12" x14ac:dyDescent="0.25">
      <c r="A3" t="s">
        <v>8</v>
      </c>
      <c r="B3" t="s">
        <v>1</v>
      </c>
      <c r="C3" t="s">
        <v>6</v>
      </c>
    </row>
    <row r="4" spans="1:12" x14ac:dyDescent="0.25">
      <c r="A4" t="s">
        <v>39</v>
      </c>
      <c r="C4">
        <v>436854</v>
      </c>
      <c r="D4" s="1">
        <v>5.1504629629629635E-3</v>
      </c>
      <c r="E4">
        <f>RANK(D4,D4:D33,1)</f>
        <v>6</v>
      </c>
      <c r="F4" s="1">
        <v>4.7685185185185183E-3</v>
      </c>
      <c r="G4">
        <f>RANK(F4,F4:F335,1)</f>
        <v>2</v>
      </c>
      <c r="H4" s="1">
        <v>6.5046296296296302E-3</v>
      </c>
      <c r="I4">
        <f>RANK(H4,H4:H33,1)</f>
        <v>2</v>
      </c>
      <c r="J4" s="1">
        <v>5.5671296296296302E-3</v>
      </c>
      <c r="K4">
        <f>RANK(J4,J4:J33,1)</f>
        <v>3</v>
      </c>
      <c r="L4" s="1">
        <f t="shared" ref="L4:L25" si="0">SUM(D4,F4,H4,J4)</f>
        <v>2.1990740740740741E-2</v>
      </c>
    </row>
    <row r="5" spans="1:12" x14ac:dyDescent="0.25">
      <c r="A5" t="s">
        <v>34</v>
      </c>
      <c r="C5">
        <v>436900</v>
      </c>
      <c r="D5" s="1">
        <v>5.0810185185185186E-3</v>
      </c>
      <c r="E5">
        <f>RANK(D5,D4:D33,1)</f>
        <v>4</v>
      </c>
      <c r="F5" s="1">
        <v>5.3009259259259251E-3</v>
      </c>
      <c r="G5">
        <f>RANK(F5,F4:F33,1)</f>
        <v>3</v>
      </c>
      <c r="H5" s="1">
        <v>6.5046296296296302E-3</v>
      </c>
      <c r="I5">
        <f>RANK(H5,H4:H33,1)</f>
        <v>2</v>
      </c>
      <c r="J5" s="1">
        <v>6.0185185185185177E-3</v>
      </c>
      <c r="K5">
        <f>RANK(J5,J4:J33,1)</f>
        <v>6</v>
      </c>
      <c r="L5" s="1">
        <f t="shared" si="0"/>
        <v>2.2905092592592591E-2</v>
      </c>
    </row>
    <row r="6" spans="1:12" x14ac:dyDescent="0.25">
      <c r="A6" t="s">
        <v>31</v>
      </c>
      <c r="C6">
        <v>33210</v>
      </c>
      <c r="D6" s="1">
        <v>4.9652777777777777E-3</v>
      </c>
      <c r="E6">
        <f>RANK(D6,D4:D33,1)</f>
        <v>2</v>
      </c>
      <c r="F6" s="1">
        <v>6.0185185185185177E-3</v>
      </c>
      <c r="G6">
        <f>RANK(F6,F4:F33,1)</f>
        <v>6</v>
      </c>
      <c r="H6" s="1">
        <v>6.4699074074074069E-3</v>
      </c>
      <c r="I6">
        <f>RANK(H6,H4:H33,1)</f>
        <v>1</v>
      </c>
      <c r="J6" s="1">
        <v>5.6481481481481478E-3</v>
      </c>
      <c r="K6">
        <f>RANK(J6,J4:J33,1)</f>
        <v>4</v>
      </c>
      <c r="L6" s="1">
        <f t="shared" si="0"/>
        <v>2.3101851851851849E-2</v>
      </c>
    </row>
    <row r="7" spans="1:12" x14ac:dyDescent="0.25">
      <c r="A7" t="s">
        <v>43</v>
      </c>
      <c r="C7">
        <v>437996</v>
      </c>
      <c r="D7" s="1">
        <v>6.5624999999999998E-3</v>
      </c>
      <c r="E7">
        <f>RANK(D7,D4:D33,1)</f>
        <v>13</v>
      </c>
      <c r="F7" s="1">
        <v>4.6180555555555558E-3</v>
      </c>
      <c r="G7">
        <f>RANK(F7,F4:F33,1)</f>
        <v>1</v>
      </c>
      <c r="H7" s="1">
        <v>7.013888888888889E-3</v>
      </c>
      <c r="I7">
        <f>RANK(H7,H4:H33,1)</f>
        <v>5</v>
      </c>
      <c r="J7" s="1">
        <v>5.5439814814814822E-3</v>
      </c>
      <c r="K7">
        <f>RANK(J7,J4:J33,1)</f>
        <v>2</v>
      </c>
      <c r="L7" s="1">
        <f t="shared" si="0"/>
        <v>2.3738425925925927E-2</v>
      </c>
    </row>
    <row r="8" spans="1:12" x14ac:dyDescent="0.25">
      <c r="A8" t="s">
        <v>29</v>
      </c>
      <c r="C8">
        <v>336903</v>
      </c>
      <c r="D8" s="1">
        <v>5.115740740740741E-3</v>
      </c>
      <c r="E8">
        <f>RANK(D8,D4:D33,1)</f>
        <v>5</v>
      </c>
      <c r="F8" s="1">
        <v>5.9375000000000009E-3</v>
      </c>
      <c r="G8">
        <f>RANK(F8,F4:F33,1)</f>
        <v>5</v>
      </c>
      <c r="H8" s="1">
        <v>7.4652777777777781E-3</v>
      </c>
      <c r="I8">
        <f>RANK(H8,H4:H33,1)</f>
        <v>6</v>
      </c>
      <c r="J8" s="1">
        <v>5.2430555555555555E-3</v>
      </c>
      <c r="K8">
        <f>RANK(J8,J4:J33,1)</f>
        <v>1</v>
      </c>
      <c r="L8" s="1">
        <f t="shared" si="0"/>
        <v>2.3761574074074077E-2</v>
      </c>
    </row>
    <row r="9" spans="1:12" x14ac:dyDescent="0.25">
      <c r="A9" t="s">
        <v>20</v>
      </c>
      <c r="C9">
        <v>417198</v>
      </c>
      <c r="D9" s="1">
        <v>5.4629629629629637E-3</v>
      </c>
      <c r="E9">
        <f>RANK(D9,D4:D33,1)</f>
        <v>8</v>
      </c>
      <c r="F9" s="1">
        <v>5.7638888888888887E-3</v>
      </c>
      <c r="G9">
        <f>RANK(F9,F4:F33,1)</f>
        <v>4</v>
      </c>
      <c r="H9" s="1">
        <v>7.5347222222222213E-3</v>
      </c>
      <c r="I9">
        <f>RANK(H9,H4:H33,1)</f>
        <v>7</v>
      </c>
      <c r="J9" s="1">
        <v>6.7013888888888887E-3</v>
      </c>
      <c r="K9">
        <f>RANK(J9,J4:J33,1)</f>
        <v>9</v>
      </c>
      <c r="L9" s="1">
        <f t="shared" si="0"/>
        <v>2.5462962962962962E-2</v>
      </c>
    </row>
    <row r="10" spans="1:12" x14ac:dyDescent="0.25">
      <c r="A10" t="s">
        <v>24</v>
      </c>
      <c r="C10">
        <v>7011195</v>
      </c>
      <c r="D10" s="1">
        <v>4.8148148148148152E-3</v>
      </c>
      <c r="E10">
        <f>RANK(D10,D4:D33,1)</f>
        <v>1</v>
      </c>
      <c r="F10" s="1">
        <v>6.5277777777777782E-3</v>
      </c>
      <c r="G10">
        <f>RANK(F10,F4:F33,1)</f>
        <v>8</v>
      </c>
      <c r="H10" s="1">
        <v>8.2870370370370372E-3</v>
      </c>
      <c r="I10">
        <f>RANK(H10,H4:H33,1)</f>
        <v>9</v>
      </c>
      <c r="J10" s="1">
        <v>6.0185185185185177E-3</v>
      </c>
      <c r="K10">
        <f>RANK(J10,J4:J33,1)</f>
        <v>6</v>
      </c>
      <c r="L10" s="1">
        <f t="shared" si="0"/>
        <v>2.5648148148148146E-2</v>
      </c>
    </row>
    <row r="11" spans="1:12" x14ac:dyDescent="0.25">
      <c r="A11" t="s">
        <v>42</v>
      </c>
      <c r="C11">
        <v>2073285</v>
      </c>
      <c r="D11" s="1">
        <v>8.1828703703703699E-3</v>
      </c>
      <c r="E11">
        <f>RANK(D11,D4:D33,1)</f>
        <v>19</v>
      </c>
      <c r="F11" s="1">
        <v>6.3657407407407404E-3</v>
      </c>
      <c r="G11">
        <f>RANK(F11,F4:F33,1)</f>
        <v>7</v>
      </c>
      <c r="H11" s="1">
        <v>7.8703703703703713E-3</v>
      </c>
      <c r="I11">
        <f>RANK(H11,H4:H33,1)</f>
        <v>8</v>
      </c>
      <c r="J11" s="1">
        <v>6.4120370370370364E-3</v>
      </c>
      <c r="K11">
        <f>RANK(J11,J4:J33,1)</f>
        <v>8</v>
      </c>
      <c r="L11" s="1">
        <f t="shared" si="0"/>
        <v>2.8831018518518516E-2</v>
      </c>
    </row>
    <row r="12" spans="1:12" x14ac:dyDescent="0.25">
      <c r="A12" t="s">
        <v>25</v>
      </c>
      <c r="C12">
        <v>429006</v>
      </c>
      <c r="D12" s="1">
        <v>5.0000000000000001E-3</v>
      </c>
      <c r="E12">
        <f>RANK(D12,D4:D331,1)</f>
        <v>3</v>
      </c>
      <c r="F12" s="1">
        <v>8.5763888888888886E-3</v>
      </c>
      <c r="G12">
        <f>RANK(F12,F4:F33,1)</f>
        <v>19</v>
      </c>
      <c r="H12" s="1">
        <v>8.9004629629629625E-3</v>
      </c>
      <c r="I12">
        <f>RANK(H12,H4:H33,1)</f>
        <v>11</v>
      </c>
      <c r="J12" s="1">
        <v>6.8865740740740736E-3</v>
      </c>
      <c r="K12">
        <f>RANK(J12,J4:J33,1)</f>
        <v>10</v>
      </c>
      <c r="L12" s="1">
        <f t="shared" si="0"/>
        <v>2.9363425925925925E-2</v>
      </c>
    </row>
    <row r="13" spans="1:12" x14ac:dyDescent="0.25">
      <c r="A13" t="s">
        <v>32</v>
      </c>
      <c r="C13">
        <v>418506</v>
      </c>
      <c r="D13" s="1">
        <v>5.5787037037037038E-3</v>
      </c>
      <c r="E13">
        <f>RANK(D13,D4:D33,1)</f>
        <v>9</v>
      </c>
      <c r="F13" s="1">
        <v>6.6203703703703702E-3</v>
      </c>
      <c r="G13">
        <f>RANK(F13,F4:F33,1)</f>
        <v>9</v>
      </c>
      <c r="H13" s="1">
        <v>1.0358796296296295E-2</v>
      </c>
      <c r="I13">
        <f>RANK(H13,H4:H33,1)</f>
        <v>14</v>
      </c>
      <c r="J13" s="1">
        <v>8.4027777777777781E-3</v>
      </c>
      <c r="K13">
        <f>RANK(J13,J4:J33,1)</f>
        <v>16</v>
      </c>
      <c r="L13" s="1">
        <f t="shared" si="0"/>
        <v>3.0960648148148147E-2</v>
      </c>
    </row>
    <row r="14" spans="1:12" x14ac:dyDescent="0.25">
      <c r="A14" t="s">
        <v>44</v>
      </c>
      <c r="C14">
        <v>437997</v>
      </c>
      <c r="D14" s="1">
        <v>5.4398148148148149E-3</v>
      </c>
      <c r="E14">
        <f>RANK(D14,D4:D33,1)</f>
        <v>7</v>
      </c>
      <c r="F14" s="1">
        <v>7.5810185185185182E-3</v>
      </c>
      <c r="G14">
        <f>RANK(F14,F4:F33,1)</f>
        <v>13</v>
      </c>
      <c r="H14" s="1">
        <v>1.0636574074074074E-2</v>
      </c>
      <c r="I14">
        <f>RANK(H14,H4:H33,1)</f>
        <v>16</v>
      </c>
      <c r="J14" s="1">
        <v>7.3495370370370372E-3</v>
      </c>
      <c r="K14">
        <f>RANK(J14,J4:J33,1)</f>
        <v>12</v>
      </c>
      <c r="L14" s="1">
        <f t="shared" si="0"/>
        <v>3.1006944444444441E-2</v>
      </c>
    </row>
    <row r="15" spans="1:12" x14ac:dyDescent="0.25">
      <c r="A15" t="s">
        <v>45</v>
      </c>
      <c r="C15">
        <v>437995</v>
      </c>
      <c r="D15" s="1">
        <v>5.6018518518518518E-3</v>
      </c>
      <c r="E15">
        <f>RANK(D15,D4:D33,1)</f>
        <v>10</v>
      </c>
      <c r="F15" s="1">
        <v>7.4421296296296293E-3</v>
      </c>
      <c r="G15">
        <f>RANK(F15,F4:F33,1)</f>
        <v>12</v>
      </c>
      <c r="H15" s="1">
        <v>1.1354166666666667E-2</v>
      </c>
      <c r="I15">
        <f>RANK(H15,H4:H33,1)</f>
        <v>18</v>
      </c>
      <c r="J15" s="1">
        <v>7.0949074074074074E-3</v>
      </c>
      <c r="K15">
        <f>RANK(J15,J4:J33,1)</f>
        <v>11</v>
      </c>
      <c r="L15" s="1">
        <f t="shared" si="0"/>
        <v>3.1493055555555552E-2</v>
      </c>
    </row>
    <row r="16" spans="1:12" x14ac:dyDescent="0.25">
      <c r="A16" t="s">
        <v>27</v>
      </c>
      <c r="C16">
        <v>1420801</v>
      </c>
      <c r="D16" s="1">
        <v>6.145833333333333E-3</v>
      </c>
      <c r="E16">
        <f>RANK(D16,D4:D33,1)</f>
        <v>11</v>
      </c>
      <c r="F16" s="1">
        <v>7.3842592592592597E-3</v>
      </c>
      <c r="G16">
        <f>RANK(F16,F4:F33,1)</f>
        <v>11</v>
      </c>
      <c r="H16" s="1">
        <v>1.064814814814815E-2</v>
      </c>
      <c r="I16">
        <f>RANK(H16,H4:H33,1)</f>
        <v>17</v>
      </c>
      <c r="J16" s="1">
        <v>8.0902777777777778E-3</v>
      </c>
      <c r="K16">
        <f>RANK(J16,J4:J33,1)</f>
        <v>15</v>
      </c>
      <c r="L16" s="1">
        <f t="shared" si="0"/>
        <v>3.2268518518518523E-2</v>
      </c>
    </row>
    <row r="17" spans="1:13" x14ac:dyDescent="0.25">
      <c r="A17" t="s">
        <v>37</v>
      </c>
      <c r="C17">
        <v>437999</v>
      </c>
      <c r="D17" s="1">
        <v>7.5000000000000006E-3</v>
      </c>
      <c r="E17">
        <f>RANK(D17,D4:D33,1)</f>
        <v>15</v>
      </c>
      <c r="F17" s="1">
        <v>8.0787037037037043E-3</v>
      </c>
      <c r="G17">
        <f>RANK(F17,F4:F33,1)</f>
        <v>15</v>
      </c>
      <c r="H17" s="1">
        <v>1.0555555555555554E-2</v>
      </c>
      <c r="I17">
        <f>RANK(H17,H4:H33,1)</f>
        <v>15</v>
      </c>
      <c r="J17" s="1">
        <v>8.8773148148148153E-3</v>
      </c>
      <c r="K17">
        <f>RANK(J17,J4:J33,1)</f>
        <v>19</v>
      </c>
      <c r="L17" s="1">
        <f t="shared" si="0"/>
        <v>3.5011574074074077E-2</v>
      </c>
    </row>
    <row r="18" spans="1:13" x14ac:dyDescent="0.25">
      <c r="A18" t="s">
        <v>23</v>
      </c>
      <c r="C18">
        <v>336899</v>
      </c>
      <c r="D18" s="1">
        <v>7.8819444444444432E-3</v>
      </c>
      <c r="E18">
        <f>RANK(D18,D4:D33,1)</f>
        <v>17</v>
      </c>
      <c r="F18" s="1">
        <v>8.5300925925925926E-3</v>
      </c>
      <c r="G18">
        <f>RANK(F18,F4:F33,1)</f>
        <v>18</v>
      </c>
      <c r="H18" s="1">
        <v>9.780092592592592E-3</v>
      </c>
      <c r="I18">
        <f>RANK(H18,H4:H33,1)</f>
        <v>12</v>
      </c>
      <c r="J18" s="1">
        <v>9.6990740740740735E-3</v>
      </c>
      <c r="K18">
        <f>RANK(J18,J4:J33,1)</f>
        <v>21</v>
      </c>
      <c r="L18" s="1">
        <f t="shared" si="0"/>
        <v>3.5891203703703703E-2</v>
      </c>
    </row>
    <row r="19" spans="1:13" x14ac:dyDescent="0.25">
      <c r="A19" t="s">
        <v>36</v>
      </c>
      <c r="C19">
        <v>417199</v>
      </c>
      <c r="D19" s="1">
        <v>1.0868055555555556E-2</v>
      </c>
      <c r="E19">
        <f>RANK(D19,D4:D33,1)</f>
        <v>26</v>
      </c>
      <c r="F19" s="1">
        <v>8.2986111111111108E-3</v>
      </c>
      <c r="G19">
        <f>RANK(F19,F4:F33,1)</f>
        <v>17</v>
      </c>
      <c r="H19" s="1">
        <v>8.6689814814814806E-3</v>
      </c>
      <c r="I19">
        <f>RANK(H19,H4:H33,1)</f>
        <v>10</v>
      </c>
      <c r="J19" s="1">
        <v>8.8657407407407417E-3</v>
      </c>
      <c r="K19">
        <f>RANK(J19,J4:J33,1)</f>
        <v>17</v>
      </c>
      <c r="L19" s="1">
        <f t="shared" si="0"/>
        <v>3.6701388888888888E-2</v>
      </c>
    </row>
    <row r="20" spans="1:13" x14ac:dyDescent="0.25">
      <c r="A20" t="s">
        <v>47</v>
      </c>
      <c r="C20">
        <v>1408002</v>
      </c>
      <c r="D20" s="1">
        <v>6.2037037037037043E-3</v>
      </c>
      <c r="E20">
        <f>RANK(D20,D4:D33,1)</f>
        <v>12</v>
      </c>
      <c r="F20" s="1">
        <v>8.5763888888888886E-3</v>
      </c>
      <c r="G20">
        <f>RANK(F20,F4:F33,1)</f>
        <v>19</v>
      </c>
      <c r="H20" s="1">
        <v>1.1967592592592592E-2</v>
      </c>
      <c r="I20">
        <f>RANK(H20,H4:H33,1)</f>
        <v>19</v>
      </c>
      <c r="J20" s="1">
        <v>1.0358796296296295E-2</v>
      </c>
      <c r="K20">
        <f>RANK(J20,J4:J33,1)</f>
        <v>23</v>
      </c>
      <c r="L20" s="1">
        <f t="shared" si="0"/>
        <v>3.7106481481481483E-2</v>
      </c>
    </row>
    <row r="21" spans="1:13" x14ac:dyDescent="0.25">
      <c r="A21" t="s">
        <v>38</v>
      </c>
      <c r="C21">
        <v>2113373</v>
      </c>
      <c r="D21" s="1">
        <v>7.5694444444444446E-3</v>
      </c>
      <c r="E21">
        <f>RANK(D21,D4:D33,1)</f>
        <v>16</v>
      </c>
      <c r="F21" s="1">
        <v>9.6874999999999999E-3</v>
      </c>
      <c r="G21">
        <f>RANK(F21,F4:F33,1)</f>
        <v>24</v>
      </c>
      <c r="H21" s="1">
        <v>1.1990740740740739E-2</v>
      </c>
      <c r="I21">
        <f>RANK(H21,H4:H33,1)</f>
        <v>20</v>
      </c>
      <c r="J21" s="1">
        <v>8.8773148148148153E-3</v>
      </c>
      <c r="K21">
        <f>RANK(J21,J4:J33,1)</f>
        <v>19</v>
      </c>
      <c r="L21" s="1">
        <f t="shared" si="0"/>
        <v>3.8124999999999999E-2</v>
      </c>
    </row>
    <row r="22" spans="1:13" x14ac:dyDescent="0.25">
      <c r="A22" t="s">
        <v>28</v>
      </c>
      <c r="C22">
        <v>336902</v>
      </c>
      <c r="D22" s="1">
        <v>6.6550925925925935E-3</v>
      </c>
      <c r="E22">
        <f>RANK(D22,D4:D33,1)</f>
        <v>14</v>
      </c>
      <c r="F22" s="1">
        <v>9.6643518518518511E-3</v>
      </c>
      <c r="G22">
        <f>RANK(F22,F4:F33,1)</f>
        <v>23</v>
      </c>
      <c r="H22" s="1">
        <v>1.3900462962962962E-2</v>
      </c>
      <c r="I22">
        <f>RANK(H22,H4:H33,1)</f>
        <v>25</v>
      </c>
      <c r="J22" s="1">
        <v>8.8657407407407417E-3</v>
      </c>
      <c r="K22">
        <f>RANK(J22,J4:J33,1)</f>
        <v>17</v>
      </c>
      <c r="L22" s="1">
        <f t="shared" si="0"/>
        <v>3.9085648148148147E-2</v>
      </c>
    </row>
    <row r="23" spans="1:13" x14ac:dyDescent="0.25">
      <c r="A23" t="s">
        <v>35</v>
      </c>
      <c r="C23">
        <v>207218</v>
      </c>
      <c r="D23" s="1">
        <v>8.611111111111111E-3</v>
      </c>
      <c r="E23">
        <f>RANK(D23,D4:D33,1)</f>
        <v>21</v>
      </c>
      <c r="F23" s="1">
        <v>9.8842592592592576E-3</v>
      </c>
      <c r="G23">
        <f>RANK(F23,F4:F33,1)</f>
        <v>25</v>
      </c>
      <c r="H23" s="1">
        <v>1.3101851851851852E-2</v>
      </c>
      <c r="I23">
        <f>RANK(H23,H4:H33,1)</f>
        <v>22</v>
      </c>
      <c r="J23" s="1">
        <v>9.9884259259259266E-3</v>
      </c>
      <c r="K23">
        <f>RANK(J23,J4:J33,1)</f>
        <v>22</v>
      </c>
      <c r="L23" s="1">
        <f t="shared" si="0"/>
        <v>4.1585648148148149E-2</v>
      </c>
    </row>
    <row r="24" spans="1:13" x14ac:dyDescent="0.25">
      <c r="A24" t="s">
        <v>40</v>
      </c>
      <c r="C24">
        <v>417193</v>
      </c>
      <c r="D24" s="1">
        <v>1.9629629629629629E-2</v>
      </c>
      <c r="E24">
        <f>RANK(D24,D4:D33,1)</f>
        <v>29</v>
      </c>
      <c r="F24" s="1">
        <v>7.083333333333333E-3</v>
      </c>
      <c r="G24">
        <f>RANK(F24,F4:F33,1)</f>
        <v>10</v>
      </c>
      <c r="H24" s="1">
        <v>1.252314814814815E-2</v>
      </c>
      <c r="I24">
        <f>RANK(H24,H4:H33,1)</f>
        <v>21</v>
      </c>
      <c r="J24" s="1">
        <v>7.4537037037037028E-3</v>
      </c>
      <c r="K24">
        <f>RANK(J24,J4:J33,1)</f>
        <v>13</v>
      </c>
      <c r="L24" s="1">
        <f t="shared" si="0"/>
        <v>4.6689814814814816E-2</v>
      </c>
    </row>
    <row r="25" spans="1:13" x14ac:dyDescent="0.25">
      <c r="A25" t="s">
        <v>41</v>
      </c>
      <c r="C25">
        <v>436855</v>
      </c>
      <c r="D25" s="1">
        <v>1.3888888888888888E-2</v>
      </c>
      <c r="E25">
        <f>RANK(D25,D4:D33,1)</f>
        <v>28</v>
      </c>
      <c r="F25" s="1">
        <v>1.0150462962962964E-2</v>
      </c>
      <c r="G25">
        <f>RANK(F25,F4:F33,1)</f>
        <v>27</v>
      </c>
      <c r="H25" s="1">
        <v>1.5057870370370369E-2</v>
      </c>
      <c r="I25">
        <f>RANK(H25,H4:H33,1)</f>
        <v>26</v>
      </c>
      <c r="J25" s="1">
        <v>7.7083333333333335E-3</v>
      </c>
      <c r="K25">
        <f>RANK(J25,J4:J33,1)</f>
        <v>14</v>
      </c>
      <c r="L25" s="1">
        <f t="shared" si="0"/>
        <v>4.6805555555555552E-2</v>
      </c>
    </row>
    <row r="26" spans="1:13" x14ac:dyDescent="0.25">
      <c r="A26" t="s">
        <v>22</v>
      </c>
      <c r="C26">
        <v>417194</v>
      </c>
      <c r="D26" s="1">
        <v>9.4560185185185181E-3</v>
      </c>
      <c r="E26">
        <f>RANK(D26,D4:D33,1)</f>
        <v>23</v>
      </c>
      <c r="F26" s="1">
        <v>9.1203703703703707E-3</v>
      </c>
      <c r="G26">
        <f>RANK(F26,F4:F33,1)</f>
        <v>22</v>
      </c>
      <c r="H26" s="1">
        <v>1.5787037037037037E-2</v>
      </c>
      <c r="I26">
        <f>RANK(H26,H4:H33,1)</f>
        <v>28</v>
      </c>
      <c r="J26" s="1"/>
      <c r="K26" t="e">
        <f>RANK(J26,J4:J33,1)</f>
        <v>#N/A</v>
      </c>
      <c r="L26" s="1">
        <v>6.8749999999999992E-2</v>
      </c>
    </row>
    <row r="27" spans="1:13" x14ac:dyDescent="0.25">
      <c r="A27" t="s">
        <v>46</v>
      </c>
      <c r="C27">
        <v>417195</v>
      </c>
      <c r="D27" s="1"/>
      <c r="E27" t="e">
        <f>RANK(D27,D4:D33,1)</f>
        <v>#N/A</v>
      </c>
      <c r="F27" s="1"/>
      <c r="G27" t="e">
        <f>RANK(F27,F4:F33,1)</f>
        <v>#N/A</v>
      </c>
      <c r="H27" s="1">
        <v>6.8634259259259256E-3</v>
      </c>
      <c r="I27">
        <f>RANK(H27,H4:H33,1)</f>
        <v>4</v>
      </c>
      <c r="J27" s="1">
        <v>5.7523148148148143E-3</v>
      </c>
      <c r="K27">
        <f>RANK(J27,J4:J33,1)</f>
        <v>5</v>
      </c>
      <c r="L27" s="1">
        <v>6.8749999999999992E-2</v>
      </c>
      <c r="M27" t="s">
        <v>49</v>
      </c>
    </row>
    <row r="28" spans="1:13" x14ac:dyDescent="0.25">
      <c r="A28" t="s">
        <v>48</v>
      </c>
      <c r="C28">
        <v>436899</v>
      </c>
      <c r="D28" s="1">
        <v>8.564814814814815E-3</v>
      </c>
      <c r="E28">
        <f>RANK(D28,D4:D33,1)</f>
        <v>20</v>
      </c>
      <c r="F28" s="1">
        <v>7.6620370370370366E-3</v>
      </c>
      <c r="G28">
        <f>RANK(F28,F4:F33,1)</f>
        <v>14</v>
      </c>
      <c r="H28" s="1">
        <v>1.0277777777777778E-2</v>
      </c>
      <c r="I28">
        <f>RANK(H28,H4:H33,1)</f>
        <v>13</v>
      </c>
      <c r="J28" s="1"/>
      <c r="K28" t="e">
        <f>RANK(J28,J4:J33,1)</f>
        <v>#N/A</v>
      </c>
      <c r="L28" s="1">
        <v>6.8749999999999992E-2</v>
      </c>
      <c r="M28" t="s">
        <v>50</v>
      </c>
    </row>
    <row r="29" spans="1:13" x14ac:dyDescent="0.25">
      <c r="A29" t="s">
        <v>33</v>
      </c>
      <c r="C29">
        <v>440689</v>
      </c>
      <c r="D29" s="1">
        <v>1.3032407407407407E-2</v>
      </c>
      <c r="E29">
        <f>RANK(D29,D4:D33,1)</f>
        <v>27</v>
      </c>
      <c r="F29" s="1">
        <v>1.306712962962963E-2</v>
      </c>
      <c r="G29">
        <f>RANK(F29,F4:F33,1)</f>
        <v>29</v>
      </c>
      <c r="H29" s="1">
        <v>1.7083333333333336E-2</v>
      </c>
      <c r="I29">
        <f>RANK(H29,H4:H33,1)</f>
        <v>29</v>
      </c>
      <c r="J29" s="1"/>
      <c r="K29" t="e">
        <f>RANK(J29,J4:J33,1)</f>
        <v>#N/A</v>
      </c>
      <c r="L29" s="1">
        <v>6.8749999999999992E-2</v>
      </c>
    </row>
    <row r="30" spans="1:13" x14ac:dyDescent="0.25">
      <c r="A30" t="s">
        <v>21</v>
      </c>
      <c r="C30">
        <v>442712</v>
      </c>
      <c r="D30" s="1">
        <v>7.9745370370370369E-3</v>
      </c>
      <c r="E30">
        <f>RANK(D30,D4:D33,1)</f>
        <v>18</v>
      </c>
      <c r="F30" s="1">
        <v>1.005787037037037E-2</v>
      </c>
      <c r="G30">
        <f>RANK(F30,F4:F33,1)</f>
        <v>26</v>
      </c>
      <c r="H30" s="1">
        <v>1.3321759259259261E-2</v>
      </c>
      <c r="I30">
        <f>RANK(H30,H4:H33,1)</f>
        <v>24</v>
      </c>
      <c r="J30" s="1"/>
      <c r="K30" t="e">
        <f>RANK(J30,J4:J33,1)</f>
        <v>#N/A</v>
      </c>
      <c r="L30" s="1">
        <v>6.8749999999999992E-2</v>
      </c>
    </row>
    <row r="31" spans="1:13" x14ac:dyDescent="0.25">
      <c r="A31" t="s">
        <v>30</v>
      </c>
      <c r="C31">
        <v>2027183</v>
      </c>
      <c r="D31" s="1">
        <v>9.5138888888888894E-3</v>
      </c>
      <c r="E31">
        <f>RANK(D31,D4:D33,1)</f>
        <v>24</v>
      </c>
      <c r="F31" s="1">
        <v>8.5995370370370357E-3</v>
      </c>
      <c r="G31">
        <f>RANK(F31,F4:F33,1)</f>
        <v>21</v>
      </c>
      <c r="H31" s="1"/>
      <c r="I31" t="e">
        <f>RANK(H31,H4:H33,1)</f>
        <v>#N/A</v>
      </c>
      <c r="J31" s="1">
        <v>1.2916666666666667E-2</v>
      </c>
      <c r="K31">
        <f>RANK(J31,J4:J33,1)</f>
        <v>24</v>
      </c>
      <c r="L31" s="1">
        <v>6.8749999999999992E-2</v>
      </c>
    </row>
    <row r="32" spans="1:13" x14ac:dyDescent="0.25">
      <c r="A32" t="s">
        <v>26</v>
      </c>
      <c r="C32">
        <v>2128358</v>
      </c>
      <c r="D32" s="1">
        <v>9.1203703703703707E-3</v>
      </c>
      <c r="E32">
        <f>RANK(D32,D4:D33,1)</f>
        <v>22</v>
      </c>
      <c r="F32" s="1">
        <v>8.1018518518518514E-3</v>
      </c>
      <c r="G32">
        <f>RANK(F32,F4:F33,1)</f>
        <v>16</v>
      </c>
      <c r="H32" s="1">
        <v>1.3113425925925926E-2</v>
      </c>
      <c r="I32">
        <f>RANK(H32,H4:H33,1)</f>
        <v>23</v>
      </c>
      <c r="J32" s="1"/>
      <c r="K32" t="e">
        <f>RANK(J32,J4:J33,1)</f>
        <v>#N/A</v>
      </c>
      <c r="L32" s="1">
        <v>6.8749999999999992E-2</v>
      </c>
    </row>
    <row r="33" spans="1:13" x14ac:dyDescent="0.25">
      <c r="A33" t="s">
        <v>52</v>
      </c>
      <c r="C33">
        <v>2128488</v>
      </c>
      <c r="D33" s="1">
        <v>1.0578703703703703E-2</v>
      </c>
      <c r="E33">
        <f>RANK(D33,D4:D33,1)</f>
        <v>25</v>
      </c>
      <c r="F33" s="1">
        <v>1.1932870370370371E-2</v>
      </c>
      <c r="G33">
        <f>RANK(F33,F4:F33,1)</f>
        <v>28</v>
      </c>
      <c r="H33" s="1">
        <v>1.5428240740740741E-2</v>
      </c>
      <c r="I33">
        <f>RANK(H33,H4:H33,1)</f>
        <v>27</v>
      </c>
      <c r="J33" s="1"/>
      <c r="K33" t="e">
        <f>RANK(J33,J4:J33,1)</f>
        <v>#N/A</v>
      </c>
      <c r="L33" s="1">
        <v>6.8749999999999992E-2</v>
      </c>
      <c r="M33" t="s">
        <v>53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E12"/>
  <sheetViews>
    <sheetView workbookViewId="0">
      <selection activeCell="E3" sqref="E3"/>
    </sheetView>
  </sheetViews>
  <sheetFormatPr defaultRowHeight="15" x14ac:dyDescent="0.25"/>
  <sheetData>
    <row r="1" spans="1:5" x14ac:dyDescent="0.25">
      <c r="A1" t="s">
        <v>51</v>
      </c>
    </row>
    <row r="2" spans="1:5" x14ac:dyDescent="0.25">
      <c r="A2">
        <v>0.2</v>
      </c>
      <c r="B2">
        <f>ACOS(A2)*180/PI()</f>
        <v>78.463040967184497</v>
      </c>
      <c r="E2">
        <f>COS(45*PI()/180)</f>
        <v>0.70710678118654757</v>
      </c>
    </row>
    <row r="3" spans="1:5" x14ac:dyDescent="0.25">
      <c r="A3">
        <v>0.25</v>
      </c>
      <c r="B3">
        <f t="shared" ref="B3:B12" si="0">ACOS(A3)*180/PI()</f>
        <v>75.522487814070075</v>
      </c>
    </row>
    <row r="4" spans="1:5" x14ac:dyDescent="0.25">
      <c r="A4">
        <v>0.33</v>
      </c>
      <c r="B4">
        <f t="shared" si="0"/>
        <v>70.73122450851622</v>
      </c>
    </row>
    <row r="5" spans="1:5" x14ac:dyDescent="0.25">
      <c r="A5">
        <v>0.4</v>
      </c>
      <c r="B5">
        <f t="shared" si="0"/>
        <v>66.421821521798165</v>
      </c>
    </row>
    <row r="6" spans="1:5" x14ac:dyDescent="0.25">
      <c r="A6">
        <v>0.5</v>
      </c>
      <c r="B6">
        <f t="shared" si="0"/>
        <v>59.999999999999993</v>
      </c>
    </row>
    <row r="7" spans="1:5" x14ac:dyDescent="0.25">
      <c r="A7">
        <v>0.67</v>
      </c>
      <c r="B7">
        <f t="shared" si="0"/>
        <v>47.932935197504825</v>
      </c>
    </row>
    <row r="8" spans="1:5" x14ac:dyDescent="0.25">
      <c r="A8">
        <v>0.8</v>
      </c>
      <c r="B8">
        <f t="shared" si="0"/>
        <v>36.869897645844013</v>
      </c>
    </row>
    <row r="9" spans="1:5" x14ac:dyDescent="0.25">
      <c r="A9">
        <v>0.91</v>
      </c>
      <c r="B9">
        <f t="shared" si="0"/>
        <v>24.494648471419676</v>
      </c>
    </row>
    <row r="10" spans="1:5" x14ac:dyDescent="0.25">
      <c r="A10">
        <v>0.9</v>
      </c>
      <c r="B10">
        <f t="shared" si="0"/>
        <v>25.841932763167126</v>
      </c>
    </row>
    <row r="11" spans="1:5" x14ac:dyDescent="0.25">
      <c r="A11">
        <v>0.75</v>
      </c>
      <c r="B11">
        <f t="shared" si="0"/>
        <v>41.409622109270856</v>
      </c>
    </row>
    <row r="12" spans="1:5" x14ac:dyDescent="0.25">
      <c r="A12">
        <v>0.5</v>
      </c>
      <c r="B12">
        <f t="shared" si="0"/>
        <v>59.999999999999993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F18"/>
  <sheetViews>
    <sheetView workbookViewId="0">
      <selection sqref="A1:E65536"/>
    </sheetView>
  </sheetViews>
  <sheetFormatPr defaultRowHeight="15" x14ac:dyDescent="0.25"/>
  <cols>
    <col min="1" max="1" width="22.85546875" customWidth="1"/>
    <col min="2" max="2" width="11.85546875" customWidth="1"/>
  </cols>
  <sheetData>
    <row r="1" spans="1:6" x14ac:dyDescent="0.25">
      <c r="A1" t="s">
        <v>9</v>
      </c>
      <c r="F1" t="s">
        <v>5</v>
      </c>
    </row>
    <row r="2" spans="1:6" x14ac:dyDescent="0.25">
      <c r="A2" t="s">
        <v>0</v>
      </c>
      <c r="D2" t="s">
        <v>4</v>
      </c>
      <c r="E2" t="s">
        <v>4</v>
      </c>
    </row>
    <row r="3" spans="1:6" x14ac:dyDescent="0.25">
      <c r="A3" t="s">
        <v>8</v>
      </c>
      <c r="B3" t="s">
        <v>1</v>
      </c>
      <c r="C3" t="s">
        <v>6</v>
      </c>
      <c r="D3" t="s">
        <v>2</v>
      </c>
      <c r="E3" t="s">
        <v>3</v>
      </c>
    </row>
    <row r="15" spans="1:6" x14ac:dyDescent="0.25">
      <c r="A15" t="s">
        <v>7</v>
      </c>
    </row>
    <row r="16" spans="1:6" x14ac:dyDescent="0.25">
      <c r="A16" t="s">
        <v>7</v>
      </c>
    </row>
    <row r="17" spans="1:1" x14ac:dyDescent="0.25">
      <c r="A17" t="s">
        <v>7</v>
      </c>
    </row>
    <row r="18" spans="1:1" x14ac:dyDescent="0.25">
      <c r="A18" t="s">
        <v>7</v>
      </c>
    </row>
  </sheetData>
  <printOptions gridLines="1"/>
  <pageMargins left="0.31496062992125984" right="0.31496062992125984" top="0.55118110236220474" bottom="0.35433070866141736" header="0" footer="0"/>
  <pageSetup paperSize="9" scale="2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Chapter4</vt:lpstr>
      <vt:lpstr>Chapter3</vt:lpstr>
      <vt:lpstr>Chapter2</vt:lpstr>
      <vt:lpstr>Chapter1</vt:lpstr>
      <vt:lpstr>BestAngle</vt:lpstr>
      <vt:lpstr>Rego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Wood</dc:creator>
  <cp:lastModifiedBy>Michael Wood</cp:lastModifiedBy>
  <cp:lastPrinted>2020-02-06T07:08:23Z</cp:lastPrinted>
  <dcterms:created xsi:type="dcterms:W3CDTF">2018-02-03T08:08:08Z</dcterms:created>
  <dcterms:modified xsi:type="dcterms:W3CDTF">2020-02-06T07:57:24Z</dcterms:modified>
</cp:coreProperties>
</file>