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4385" windowHeight="4080" activeTab="1"/>
  </bookViews>
  <sheets>
    <sheet name="Points Calculation" sheetId="1" r:id="rId1"/>
    <sheet name="Clubs" sheetId="3" r:id="rId2"/>
  </sheets>
  <definedNames>
    <definedName name="_xlnm._FilterDatabase" localSheetId="0" hidden="1">'Points Calculation'!$A$1:$D$86</definedName>
    <definedName name="_xlnm.Print_Area" localSheetId="1">Clubs!$A$1:$Z$7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23" i="1"/>
  <c r="G24" i="1"/>
  <c r="G25" i="1"/>
  <c r="G26" i="1"/>
  <c r="G33" i="1"/>
  <c r="G34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2" i="1"/>
  <c r="Z7" i="3" l="1"/>
  <c r="Z2" i="3"/>
  <c r="Z6" i="3"/>
  <c r="Z4" i="3"/>
  <c r="Z5" i="3"/>
  <c r="Z3" i="3"/>
  <c r="L4" i="1"/>
  <c r="N4" i="1"/>
  <c r="O4" i="1"/>
  <c r="P4" i="1"/>
  <c r="Q4" i="1"/>
  <c r="R4" i="1"/>
  <c r="L5" i="1"/>
  <c r="N5" i="1"/>
  <c r="O5" i="1"/>
  <c r="P5" i="1"/>
  <c r="Q5" i="1"/>
  <c r="R5" i="1"/>
  <c r="L6" i="1"/>
  <c r="N6" i="1"/>
  <c r="O6" i="1"/>
  <c r="P6" i="1"/>
  <c r="Q6" i="1"/>
  <c r="R6" i="1"/>
  <c r="L7" i="1"/>
  <c r="N7" i="1"/>
  <c r="O7" i="1"/>
  <c r="P7" i="1"/>
  <c r="Q7" i="1"/>
  <c r="R7" i="1"/>
  <c r="L8" i="1"/>
  <c r="N8" i="1"/>
  <c r="O8" i="1"/>
  <c r="P8" i="1"/>
  <c r="Q8" i="1"/>
  <c r="R8" i="1"/>
  <c r="L9" i="1"/>
  <c r="N9" i="1"/>
  <c r="O9" i="1"/>
  <c r="P9" i="1"/>
  <c r="Q9" i="1"/>
  <c r="R9" i="1"/>
  <c r="L10" i="1"/>
  <c r="N10" i="1"/>
  <c r="O10" i="1"/>
  <c r="P10" i="1"/>
  <c r="Q10" i="1"/>
  <c r="R10" i="1"/>
  <c r="L11" i="1"/>
  <c r="N11" i="1"/>
  <c r="O11" i="1"/>
  <c r="P11" i="1"/>
  <c r="Q11" i="1"/>
  <c r="R11" i="1"/>
  <c r="L12" i="1"/>
  <c r="N12" i="1"/>
  <c r="O12" i="1"/>
  <c r="P12" i="1"/>
  <c r="Q12" i="1"/>
  <c r="R12" i="1"/>
  <c r="L13" i="1"/>
  <c r="N13" i="1"/>
  <c r="O13" i="1"/>
  <c r="P13" i="1"/>
  <c r="Q13" i="1"/>
  <c r="R13" i="1"/>
  <c r="L14" i="1"/>
  <c r="N14" i="1"/>
  <c r="G36" i="1" s="1"/>
  <c r="H36" i="1" s="1"/>
  <c r="O14" i="1"/>
  <c r="P14" i="1"/>
  <c r="Q14" i="1"/>
  <c r="R14" i="1"/>
  <c r="L15" i="1"/>
  <c r="N15" i="1"/>
  <c r="O15" i="1"/>
  <c r="P15" i="1"/>
  <c r="Q15" i="1"/>
  <c r="R15" i="1"/>
  <c r="L16" i="1"/>
  <c r="N16" i="1"/>
  <c r="O16" i="1"/>
  <c r="P16" i="1"/>
  <c r="Q16" i="1"/>
  <c r="R16" i="1"/>
  <c r="L17" i="1"/>
  <c r="N17" i="1"/>
  <c r="O17" i="1"/>
  <c r="P17" i="1"/>
  <c r="Q17" i="1"/>
  <c r="R17" i="1"/>
  <c r="L18" i="1"/>
  <c r="N18" i="1"/>
  <c r="O18" i="1"/>
  <c r="P18" i="1"/>
  <c r="Q18" i="1"/>
  <c r="R18" i="1"/>
  <c r="R2" i="1"/>
  <c r="Q2" i="1"/>
  <c r="P2" i="1"/>
  <c r="O2" i="1"/>
  <c r="N2" i="1"/>
  <c r="G3" i="1" s="1"/>
  <c r="L2" i="1"/>
  <c r="G59" i="1" l="1"/>
  <c r="H59" i="1" s="1"/>
  <c r="H33" i="1"/>
  <c r="G86" i="1"/>
  <c r="H86" i="1" s="1"/>
  <c r="G7" i="1"/>
  <c r="H7" i="1" s="1"/>
  <c r="G81" i="1"/>
  <c r="H81" i="1" s="1"/>
  <c r="G53" i="1"/>
  <c r="H53" i="1" s="1"/>
  <c r="G13" i="1"/>
  <c r="H13" i="1" s="1"/>
  <c r="G75" i="1"/>
  <c r="H75" i="1" s="1"/>
  <c r="G41" i="1"/>
  <c r="H41" i="1" s="1"/>
  <c r="H16" i="1"/>
  <c r="G60" i="1"/>
  <c r="H60" i="1" s="1"/>
  <c r="H26" i="1"/>
  <c r="G80" i="1"/>
  <c r="H80" i="1" s="1"/>
  <c r="H54" i="1"/>
  <c r="G12" i="1"/>
  <c r="H12" i="1" s="1"/>
  <c r="G82" i="1"/>
  <c r="H82" i="1" s="1"/>
  <c r="H76" i="1"/>
  <c r="H46" i="1"/>
  <c r="H17" i="1"/>
  <c r="G84" i="1"/>
  <c r="H84" i="1" s="1"/>
  <c r="H72" i="1"/>
  <c r="G4" i="1"/>
  <c r="H4" i="1" s="1"/>
  <c r="G83" i="1"/>
  <c r="H83" i="1" s="1"/>
  <c r="H71" i="1"/>
  <c r="G32" i="1"/>
  <c r="H32" i="1" s="1"/>
  <c r="G85" i="1"/>
  <c r="H85" i="1" s="1"/>
  <c r="G79" i="1"/>
  <c r="H79" i="1" s="1"/>
  <c r="G57" i="1"/>
  <c r="H57" i="1" s="1"/>
  <c r="G20" i="1"/>
  <c r="H20" i="1" s="1"/>
  <c r="G5" i="1"/>
  <c r="H5" i="1" s="1"/>
  <c r="G9" i="1"/>
  <c r="H9" i="1" s="1"/>
  <c r="G14" i="1"/>
  <c r="H14" i="1" s="1"/>
  <c r="G18" i="1"/>
  <c r="H18" i="1" s="1"/>
  <c r="G22" i="1"/>
  <c r="H22" i="1" s="1"/>
  <c r="H27" i="1"/>
  <c r="G30" i="1"/>
  <c r="H30" i="1" s="1"/>
  <c r="H34" i="1"/>
  <c r="G39" i="1"/>
  <c r="H39" i="1" s="1"/>
  <c r="G43" i="1"/>
  <c r="H43" i="1" s="1"/>
  <c r="H47" i="1"/>
  <c r="G51" i="1"/>
  <c r="H51" i="1" s="1"/>
  <c r="H55" i="1"/>
  <c r="G61" i="1"/>
  <c r="H61" i="1" s="1"/>
  <c r="G65" i="1"/>
  <c r="H65" i="1" s="1"/>
  <c r="H69" i="1"/>
  <c r="H73" i="1"/>
  <c r="H77" i="1"/>
  <c r="G2" i="1"/>
  <c r="H2" i="1" s="1"/>
  <c r="G6" i="1"/>
  <c r="H6" i="1" s="1"/>
  <c r="G15" i="1"/>
  <c r="H15" i="1" s="1"/>
  <c r="G19" i="1"/>
  <c r="H19" i="1" s="1"/>
  <c r="H24" i="1"/>
  <c r="H3" i="1"/>
  <c r="G31" i="1"/>
  <c r="H31" i="1" s="1"/>
  <c r="H35" i="1"/>
  <c r="G40" i="1"/>
  <c r="H40" i="1" s="1"/>
  <c r="G44" i="1"/>
  <c r="H44" i="1" s="1"/>
  <c r="G48" i="1"/>
  <c r="H48" i="1" s="1"/>
  <c r="G52" i="1"/>
  <c r="H52" i="1" s="1"/>
  <c r="H56" i="1"/>
  <c r="G62" i="1"/>
  <c r="H62" i="1" s="1"/>
  <c r="G66" i="1"/>
  <c r="H66" i="1" s="1"/>
  <c r="H70" i="1"/>
  <c r="H74" i="1"/>
  <c r="H78" i="1"/>
  <c r="H23" i="1"/>
  <c r="G8" i="1"/>
  <c r="H8" i="1" s="1"/>
  <c r="H25" i="1"/>
  <c r="G37" i="1"/>
  <c r="H37" i="1" s="1"/>
  <c r="G45" i="1"/>
  <c r="H45" i="1" s="1"/>
  <c r="G58" i="1"/>
  <c r="H58" i="1" s="1"/>
  <c r="G28" i="1"/>
  <c r="H28" i="1" s="1"/>
  <c r="G49" i="1"/>
  <c r="H49" i="1" s="1"/>
  <c r="G63" i="1"/>
  <c r="H63" i="1" s="1"/>
  <c r="G67" i="1"/>
  <c r="H67" i="1" s="1"/>
  <c r="G21" i="1"/>
  <c r="H21" i="1" s="1"/>
  <c r="G29" i="1"/>
  <c r="H29" i="1" s="1"/>
  <c r="G38" i="1"/>
  <c r="H38" i="1" s="1"/>
  <c r="G42" i="1"/>
  <c r="H42" i="1" s="1"/>
  <c r="G50" i="1"/>
  <c r="H50" i="1" s="1"/>
  <c r="G64" i="1"/>
  <c r="H64" i="1" s="1"/>
  <c r="G68" i="1"/>
  <c r="H68" i="1" s="1"/>
  <c r="U2" i="1"/>
</calcChain>
</file>

<file path=xl/sharedStrings.xml><?xml version="1.0" encoding="utf-8"?>
<sst xmlns="http://schemas.openxmlformats.org/spreadsheetml/2006/main" count="344" uniqueCount="142">
  <si>
    <t>Time</t>
  </si>
  <si>
    <t>Placing points</t>
  </si>
  <si>
    <t>Course</t>
  </si>
  <si>
    <t>Name</t>
  </si>
  <si>
    <t>Club</t>
  </si>
  <si>
    <t>Bonus points</t>
  </si>
  <si>
    <t>M-1</t>
  </si>
  <si>
    <t>M-2</t>
  </si>
  <si>
    <t>M-3</t>
  </si>
  <si>
    <t>M-4</t>
  </si>
  <si>
    <t>M-5</t>
  </si>
  <si>
    <t>M-6</t>
  </si>
  <si>
    <t>M-7</t>
  </si>
  <si>
    <t>M-8</t>
  </si>
  <si>
    <t>M-9</t>
  </si>
  <si>
    <t>M-10</t>
  </si>
  <si>
    <t>W-2</t>
  </si>
  <si>
    <t>W-4</t>
  </si>
  <si>
    <t>W-5</t>
  </si>
  <si>
    <t>W-6</t>
  </si>
  <si>
    <t>W-8</t>
  </si>
  <si>
    <t>W-9</t>
  </si>
  <si>
    <t>Winner's Time</t>
  </si>
  <si>
    <t>Rounded</t>
  </si>
  <si>
    <t>5pts</t>
  </si>
  <si>
    <t>4pts</t>
  </si>
  <si>
    <t>3pts</t>
  </si>
  <si>
    <t>2pts</t>
  </si>
  <si>
    <t>1pt</t>
  </si>
  <si>
    <t>Bonus points formulae</t>
  </si>
  <si>
    <t>Total Points</t>
  </si>
  <si>
    <t>Jake Hansen</t>
  </si>
  <si>
    <t>WN</t>
  </si>
  <si>
    <t>Karl Dravitzki</t>
  </si>
  <si>
    <t>TK</t>
  </si>
  <si>
    <t>HB</t>
  </si>
  <si>
    <t>Sam Middleton</t>
  </si>
  <si>
    <t>Stefan Przychodzko</t>
  </si>
  <si>
    <t>HV</t>
  </si>
  <si>
    <t>Aiden Ellmers</t>
  </si>
  <si>
    <t>Magnus Bengtsson</t>
  </si>
  <si>
    <t>James Watson</t>
  </si>
  <si>
    <t>Simon Teesdale</t>
  </si>
  <si>
    <t>Sarah O'Sullivan</t>
  </si>
  <si>
    <t>Marina Comesky</t>
  </si>
  <si>
    <t>Tessa Ramsden</t>
  </si>
  <si>
    <t>RK</t>
  </si>
  <si>
    <t>Mark Hudson</t>
  </si>
  <si>
    <t>William Power</t>
  </si>
  <si>
    <t>Mike O'Connor</t>
  </si>
  <si>
    <t>Kieran Edwards</t>
  </si>
  <si>
    <t>Patrick Comesky</t>
  </si>
  <si>
    <t>Simon Comesky</t>
  </si>
  <si>
    <t>Simon Rea</t>
  </si>
  <si>
    <t>Stephan Alsleben</t>
  </si>
  <si>
    <t>Murray Harty</t>
  </si>
  <si>
    <t>Paul Teesdale-Spittle</t>
  </si>
  <si>
    <t>Peter Wood</t>
  </si>
  <si>
    <t>Bill Edwards</t>
  </si>
  <si>
    <t>Jenna Tidswell</t>
  </si>
  <si>
    <t>Lara Molloy</t>
  </si>
  <si>
    <t>Emma Carruthers</t>
  </si>
  <si>
    <t>Alexandra Riddle</t>
  </si>
  <si>
    <t>Lisa Caulfied</t>
  </si>
  <si>
    <t>Katie Hill</t>
  </si>
  <si>
    <t>Ocean Mercier</t>
  </si>
  <si>
    <t>Kathy Perreau</t>
  </si>
  <si>
    <t>Susan Edwards</t>
  </si>
  <si>
    <t>Derek Morrison</t>
  </si>
  <si>
    <t>Nick Collins</t>
  </si>
  <si>
    <t>Russell Higham</t>
  </si>
  <si>
    <t>Neil Sinclair</t>
  </si>
  <si>
    <t>Pat van Berkel</t>
  </si>
  <si>
    <t>Bill Anderson</t>
  </si>
  <si>
    <t>David Fisher</t>
  </si>
  <si>
    <t>Alan Horn</t>
  </si>
  <si>
    <t>Bruce Worsley</t>
  </si>
  <si>
    <t>David Middleton</t>
  </si>
  <si>
    <t>Fiona Middleton</t>
  </si>
  <si>
    <t>Amber Riddle</t>
  </si>
  <si>
    <t>Liz Nicholson</t>
  </si>
  <si>
    <t>WR</t>
  </si>
  <si>
    <t>Jane Harding</t>
  </si>
  <si>
    <t>Pamela Morrison</t>
  </si>
  <si>
    <t>Anna Engleback</t>
  </si>
  <si>
    <t>Carey Nazzer</t>
  </si>
  <si>
    <t>Gillian Ingham</t>
  </si>
  <si>
    <t>Jacqui Sinclair</t>
  </si>
  <si>
    <t>Bruce Henderson</t>
  </si>
  <si>
    <t>Gavin Scott</t>
  </si>
  <si>
    <t>Ken Fraser</t>
  </si>
  <si>
    <t>Lynn McBain</t>
  </si>
  <si>
    <t>Rachel Middleton</t>
  </si>
  <si>
    <t>Cryn Russell</t>
  </si>
  <si>
    <t>Sarah Underwood</t>
  </si>
  <si>
    <t>Joy Vanderpoel</t>
  </si>
  <si>
    <t>Jenny Teahan</t>
  </si>
  <si>
    <t>Faye McDonald</t>
  </si>
  <si>
    <t>Beverley Holder</t>
  </si>
  <si>
    <t>Annie Sanderson</t>
  </si>
  <si>
    <t>Julia Fraser</t>
  </si>
  <si>
    <t>Barbara Bridger</t>
  </si>
  <si>
    <t>Dianne Hill</t>
  </si>
  <si>
    <t>Royce Mills</t>
  </si>
  <si>
    <t>Jill Dalton</t>
  </si>
  <si>
    <t>Oliver Edwards</t>
  </si>
  <si>
    <t>Patrick Cooper</t>
  </si>
  <si>
    <t>Alan Teesdale</t>
  </si>
  <si>
    <t>Ben O'Sullivan</t>
  </si>
  <si>
    <t>Andrew Smith</t>
  </si>
  <si>
    <t>Peyton Morete</t>
  </si>
  <si>
    <t>Hilary Frewin</t>
  </si>
  <si>
    <t>Stephen McNeill</t>
  </si>
  <si>
    <t>Larissa Edwards</t>
  </si>
  <si>
    <t>Ali Power</t>
  </si>
  <si>
    <t>Matthew Power</t>
  </si>
  <si>
    <t>Max Franks</t>
  </si>
  <si>
    <t>Clubs</t>
  </si>
  <si>
    <t>Liz Nicholsen</t>
  </si>
  <si>
    <t>Total points</t>
  </si>
  <si>
    <t>1-M</t>
  </si>
  <si>
    <t>2-M</t>
  </si>
  <si>
    <t>2-W</t>
  </si>
  <si>
    <t>3-M</t>
  </si>
  <si>
    <t>4-M</t>
  </si>
  <si>
    <t>4-W</t>
  </si>
  <si>
    <t>5-M</t>
  </si>
  <si>
    <t>5-W</t>
  </si>
  <si>
    <t>6-M</t>
  </si>
  <si>
    <t>6-W</t>
  </si>
  <si>
    <t>7-M</t>
  </si>
  <si>
    <t>8-M</t>
  </si>
  <si>
    <t>8-W</t>
  </si>
  <si>
    <t>9-M</t>
  </si>
  <si>
    <t>9-W</t>
  </si>
  <si>
    <t>10-M</t>
  </si>
  <si>
    <t>Harriet Baxter</t>
  </si>
  <si>
    <t>Michael Wood</t>
  </si>
  <si>
    <t>Bayley Stephens-Ellison</t>
  </si>
  <si>
    <t>John Roberston</t>
  </si>
  <si>
    <t>Andrew McNeill</t>
  </si>
  <si>
    <t>John Robertson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</si>
</sst>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9" fontId="1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0" xfId="0" applyFill="1" applyBorder="1"/>
    <xf numFmtId="46" fontId="0" fillId="0" borderId="0" xfId="0" applyNumberFormat="1"/>
    <xf numFmtId="46" fontId="1" fillId="0" borderId="0" xfId="0" applyNumberFormat="1" applyFont="1"/>
    <xf numFmtId="46" fontId="0" fillId="0" borderId="1" xfId="0" applyNumberFormat="1" applyBorder="1"/>
    <xf numFmtId="46" fontId="0" fillId="0" borderId="0" xfId="0" applyNumberFormat="1" applyBorder="1"/>
    <xf numFmtId="46" fontId="0" fillId="0" borderId="2" xfId="0" applyNumberFormat="1" applyBorder="1"/>
    <xf numFmtId="0" fontId="0" fillId="0" borderId="1" xfId="0" applyFill="1" applyBorder="1"/>
    <xf numFmtId="0" fontId="1" fillId="0" borderId="0" xfId="0" applyFont="1" applyFill="1"/>
    <xf numFmtId="0" fontId="0" fillId="0" borderId="0" xfId="0" applyFill="1"/>
    <xf numFmtId="0" fontId="0" fillId="0" borderId="2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horizontal="left" vertical="center"/>
    </xf>
    <xf numFmtId="0" fontId="0" fillId="2" borderId="1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6"/>
  <sheetViews>
    <sheetView zoomScale="70" zoomScaleNormal="70" workbookViewId="0">
      <selection activeCell="M29" sqref="M29"/>
    </sheetView>
  </sheetViews>
  <sheetFormatPr defaultColWidth="8.85546875" defaultRowHeight="15" x14ac:dyDescent="0.25"/>
  <cols>
    <col min="2" max="2" width="22.42578125" customWidth="1"/>
    <col min="3" max="3" width="5.5703125" customWidth="1"/>
    <col min="4" max="4" width="8.85546875" style="7"/>
    <col min="6" max="6" width="12.42578125" bestFit="1" customWidth="1"/>
    <col min="7" max="7" width="11.7109375" bestFit="1" customWidth="1"/>
    <col min="8" max="8" width="8.85546875" style="14"/>
    <col min="11" max="11" width="12.85546875" style="7" bestFit="1" customWidth="1"/>
    <col min="12" max="12" width="11.28515625" style="7" bestFit="1" customWidth="1"/>
    <col min="13" max="18" width="8.85546875" style="7"/>
  </cols>
  <sheetData>
    <row r="1" spans="1:21" s="1" customFormat="1" ht="14.45" x14ac:dyDescent="0.35">
      <c r="A1" s="1" t="s">
        <v>2</v>
      </c>
      <c r="B1" s="1" t="s">
        <v>3</v>
      </c>
      <c r="C1" s="1" t="s">
        <v>4</v>
      </c>
      <c r="D1" s="8" t="s">
        <v>0</v>
      </c>
      <c r="F1" s="1" t="s">
        <v>1</v>
      </c>
      <c r="G1" s="1" t="s">
        <v>5</v>
      </c>
      <c r="H1" s="13" t="s">
        <v>30</v>
      </c>
      <c r="K1" s="8" t="s">
        <v>22</v>
      </c>
      <c r="L1" s="2">
        <v>0.1</v>
      </c>
      <c r="M1" s="8" t="s">
        <v>23</v>
      </c>
      <c r="N1" s="8" t="s">
        <v>24</v>
      </c>
      <c r="O1" s="8" t="s">
        <v>25</v>
      </c>
      <c r="P1" s="8" t="s">
        <v>26</v>
      </c>
      <c r="Q1" s="8" t="s">
        <v>27</v>
      </c>
      <c r="R1" s="8" t="s">
        <v>28</v>
      </c>
      <c r="U1" s="1" t="s">
        <v>29</v>
      </c>
    </row>
    <row r="2" spans="1:21" ht="14.45" x14ac:dyDescent="0.35">
      <c r="A2" s="5" t="s">
        <v>120</v>
      </c>
      <c r="B2" s="5" t="s">
        <v>58</v>
      </c>
      <c r="C2" s="5" t="s">
        <v>38</v>
      </c>
      <c r="D2" s="10">
        <v>6.4375000000000002E-2</v>
      </c>
      <c r="F2">
        <v>5</v>
      </c>
      <c r="G2">
        <f>_xlfn.IFS(D2&lt;N2,5,D2&lt;O2,4,D2&lt;P2,3,D2&lt;Q2,2,D2&lt;R2,1,D2&gt;R2,0)</f>
        <v>5</v>
      </c>
      <c r="H2" s="14">
        <f t="shared" ref="H2:H33" si="0">F2+G2</f>
        <v>10</v>
      </c>
      <c r="J2" t="s">
        <v>6</v>
      </c>
      <c r="K2" s="7">
        <f>D2</f>
        <v>6.4375000000000002E-2</v>
      </c>
      <c r="L2" s="7">
        <f>K2/10</f>
        <v>6.4375000000000005E-3</v>
      </c>
      <c r="M2" s="7">
        <v>6.9444444444444441E-3</v>
      </c>
      <c r="N2" s="7">
        <f>K2+M2/2</f>
        <v>6.7847222222222225E-2</v>
      </c>
      <c r="O2" s="7">
        <f>K2+M2</f>
        <v>7.1319444444444449E-2</v>
      </c>
      <c r="P2" s="7">
        <f>K2+M2*3</f>
        <v>8.520833333333333E-2</v>
      </c>
      <c r="Q2" s="7">
        <f>K2+M2*5</f>
        <v>9.9097222222222225E-2</v>
      </c>
      <c r="R2" s="7">
        <f>K2+M2*10</f>
        <v>0.13381944444444444</v>
      </c>
      <c r="U2">
        <f>_xlfn.IFS(D2&lt;N2,5,D2&lt;O2,4,D2&lt;P2,3,D2&lt;Q2,2,D2&lt;R2,1,D2&gt;R2,0)</f>
        <v>5</v>
      </c>
    </row>
    <row r="3" spans="1:21" ht="14.45" x14ac:dyDescent="0.35">
      <c r="A3" s="5" t="s">
        <v>120</v>
      </c>
      <c r="B3" s="5" t="s">
        <v>33</v>
      </c>
      <c r="C3" s="5" t="s">
        <v>34</v>
      </c>
      <c r="D3" s="10">
        <v>7.2384259259259259E-2</v>
      </c>
      <c r="E3" s="5"/>
      <c r="F3" s="5">
        <v>4</v>
      </c>
      <c r="G3" s="5">
        <f>_xlfn.IFS(D3&lt;N2,5,D3&lt;O2,4,D3&lt;P2,3,D3&lt;Q2,2,D3&lt;R2,1,D3&gt;R2,0)</f>
        <v>3</v>
      </c>
      <c r="H3" s="6">
        <f>F3+G3</f>
        <v>7</v>
      </c>
    </row>
    <row r="4" spans="1:21" ht="14.45" x14ac:dyDescent="0.35">
      <c r="A4" s="3" t="s">
        <v>120</v>
      </c>
      <c r="B4" s="3" t="s">
        <v>31</v>
      </c>
      <c r="C4" s="3" t="s">
        <v>32</v>
      </c>
      <c r="D4" s="9">
        <v>8.6342592592592596E-2</v>
      </c>
      <c r="E4" s="3"/>
      <c r="F4" s="3">
        <v>3</v>
      </c>
      <c r="G4" s="3">
        <f>_xlfn.IFS(D4&lt;N2,5,D4&lt;O2,4,D4&lt;P2,3,D4&lt;Q2,2,D4&lt;R2,1,D4&gt;R2,0)</f>
        <v>2</v>
      </c>
      <c r="H4" s="12">
        <f t="shared" si="0"/>
        <v>5</v>
      </c>
      <c r="J4" t="s">
        <v>7</v>
      </c>
      <c r="K4" s="7">
        <f>D5</f>
        <v>5.6689814814814811E-2</v>
      </c>
      <c r="L4" s="7">
        <f t="shared" ref="L4:L13" si="1">K4/10</f>
        <v>5.6689814814814814E-3</v>
      </c>
      <c r="M4" s="7">
        <v>6.2499999999999995E-3</v>
      </c>
      <c r="N4" s="7">
        <f t="shared" ref="N4:N13" si="2">K4+M4/2</f>
        <v>5.9814814814814814E-2</v>
      </c>
      <c r="O4" s="7">
        <f t="shared" ref="O4:O13" si="3">K4+M4</f>
        <v>6.293981481481481E-2</v>
      </c>
      <c r="P4" s="7">
        <f t="shared" ref="P4:P13" si="4">K4+M4*3</f>
        <v>7.5439814814814807E-2</v>
      </c>
      <c r="Q4" s="7">
        <f t="shared" ref="Q4:Q13" si="5">K4+M4*5</f>
        <v>8.7939814814814804E-2</v>
      </c>
      <c r="R4" s="7">
        <f t="shared" ref="R4:R13" si="6">K4+M4*10</f>
        <v>0.1191898148148148</v>
      </c>
    </row>
    <row r="5" spans="1:21" ht="14.45" x14ac:dyDescent="0.35">
      <c r="A5" s="5" t="s">
        <v>121</v>
      </c>
      <c r="B5" s="5" t="s">
        <v>40</v>
      </c>
      <c r="C5" s="5" t="s">
        <v>32</v>
      </c>
      <c r="D5" s="10">
        <v>5.6689814814814811E-2</v>
      </c>
      <c r="F5">
        <v>5</v>
      </c>
      <c r="G5">
        <f>_xlfn.IFS(D5&lt;N4,5,D5&lt;O4,4,D5&lt;P4,3,D5&lt;Q4,2,D5&lt;R4,1,D5&gt;R4,0)</f>
        <v>5</v>
      </c>
      <c r="H5" s="14">
        <f t="shared" si="0"/>
        <v>10</v>
      </c>
      <c r="J5" t="s">
        <v>8</v>
      </c>
      <c r="K5" s="7">
        <f>D15</f>
        <v>7.2442129629629634E-2</v>
      </c>
      <c r="L5" s="7">
        <f t="shared" si="1"/>
        <v>7.2442129629629636E-3</v>
      </c>
      <c r="M5" s="7">
        <v>7.6388888888888886E-3</v>
      </c>
      <c r="N5" s="7">
        <f t="shared" si="2"/>
        <v>7.6261574074074079E-2</v>
      </c>
      <c r="O5" s="7">
        <f t="shared" si="3"/>
        <v>8.0081018518518524E-2</v>
      </c>
      <c r="P5" s="7">
        <f t="shared" si="4"/>
        <v>9.5358796296296303E-2</v>
      </c>
      <c r="Q5" s="7">
        <f t="shared" si="5"/>
        <v>0.11063657407407407</v>
      </c>
      <c r="R5" s="7">
        <f t="shared" si="6"/>
        <v>0.14883101851851852</v>
      </c>
    </row>
    <row r="6" spans="1:21" ht="14.45" x14ac:dyDescent="0.35">
      <c r="A6" s="5" t="s">
        <v>121</v>
      </c>
      <c r="B6" s="5" t="s">
        <v>39</v>
      </c>
      <c r="C6" s="5" t="s">
        <v>35</v>
      </c>
      <c r="D6" s="10">
        <v>6.3414351851851847E-2</v>
      </c>
      <c r="F6">
        <v>4</v>
      </c>
      <c r="G6">
        <f>_xlfn.IFS(D6&lt;N4,5,D6&lt;O4,4,D6&lt;P4,3,D6&lt;Q4,2,D6&lt;R4,1,D6&gt;R4,0)</f>
        <v>3</v>
      </c>
      <c r="H6" s="14">
        <f t="shared" si="0"/>
        <v>7</v>
      </c>
      <c r="J6" t="s">
        <v>9</v>
      </c>
      <c r="K6" s="7">
        <f>D18</f>
        <v>5.0682870370370371E-2</v>
      </c>
      <c r="L6" s="7">
        <f t="shared" si="1"/>
        <v>5.0682870370370369E-3</v>
      </c>
      <c r="M6" s="7">
        <v>5.5555555555555558E-3</v>
      </c>
      <c r="N6" s="7">
        <f t="shared" si="2"/>
        <v>5.3460648148148146E-2</v>
      </c>
      <c r="O6" s="7">
        <f t="shared" si="3"/>
        <v>5.6238425925925928E-2</v>
      </c>
      <c r="P6" s="7">
        <f t="shared" si="4"/>
        <v>6.7349537037037041E-2</v>
      </c>
      <c r="Q6" s="7">
        <f t="shared" si="5"/>
        <v>7.8460648148148154E-2</v>
      </c>
      <c r="R6" s="7">
        <f t="shared" si="6"/>
        <v>0.10623842592592593</v>
      </c>
    </row>
    <row r="7" spans="1:21" ht="14.45" x14ac:dyDescent="0.35">
      <c r="A7" t="s">
        <v>121</v>
      </c>
      <c r="B7" t="s">
        <v>138</v>
      </c>
      <c r="C7" t="s">
        <v>35</v>
      </c>
      <c r="D7" s="7">
        <v>6.6851851851851843E-2</v>
      </c>
      <c r="F7">
        <v>3</v>
      </c>
      <c r="G7">
        <f>_xlfn.IFS(D7&lt;N4,5,D7&lt;O4,4,D7&lt;P4,3,D7&lt;Q4,2,D7&lt;R4,1,D7&gt;R4,0)</f>
        <v>3</v>
      </c>
      <c r="H7" s="14">
        <f t="shared" si="0"/>
        <v>6</v>
      </c>
      <c r="J7" t="s">
        <v>10</v>
      </c>
      <c r="K7" s="7">
        <f>D38</f>
        <v>4.1192129629629634E-2</v>
      </c>
      <c r="L7" s="7">
        <f t="shared" si="1"/>
        <v>4.1192129629629634E-3</v>
      </c>
      <c r="M7" s="7">
        <v>4.1666666666666666E-3</v>
      </c>
      <c r="N7" s="7">
        <f t="shared" si="2"/>
        <v>4.3275462962962967E-2</v>
      </c>
      <c r="O7" s="7">
        <f t="shared" si="3"/>
        <v>4.53587962962963E-2</v>
      </c>
      <c r="P7" s="7">
        <f t="shared" si="4"/>
        <v>5.3692129629629631E-2</v>
      </c>
      <c r="Q7" s="7">
        <f t="shared" si="5"/>
        <v>6.2025462962962963E-2</v>
      </c>
      <c r="R7" s="7">
        <f t="shared" si="6"/>
        <v>8.2858796296296305E-2</v>
      </c>
    </row>
    <row r="8" spans="1:21" ht="14.45" x14ac:dyDescent="0.35">
      <c r="A8" s="5" t="s">
        <v>121</v>
      </c>
      <c r="B8" s="5" t="s">
        <v>42</v>
      </c>
      <c r="C8" s="5" t="s">
        <v>32</v>
      </c>
      <c r="D8" s="10">
        <v>7.2337962962962965E-2</v>
      </c>
      <c r="E8" s="5"/>
      <c r="F8" s="5">
        <v>2</v>
      </c>
      <c r="G8" s="5">
        <f>_xlfn.IFS(D8&lt;N4,5,D8&lt;O4,4,D8&lt;P4,3,D8&lt;Q4,2,D8&lt;R4,1,D8&gt;R4,0)</f>
        <v>3</v>
      </c>
      <c r="H8" s="6">
        <f t="shared" si="0"/>
        <v>5</v>
      </c>
      <c r="J8" t="s">
        <v>11</v>
      </c>
      <c r="K8" s="7">
        <f>D57</f>
        <v>3.4641203703703702E-2</v>
      </c>
      <c r="L8" s="7">
        <f t="shared" si="1"/>
        <v>3.46412037037037E-3</v>
      </c>
      <c r="M8" s="7">
        <v>3.472222222222222E-3</v>
      </c>
      <c r="N8" s="7">
        <f t="shared" si="2"/>
        <v>3.6377314814814814E-2</v>
      </c>
      <c r="O8" s="7">
        <f t="shared" si="3"/>
        <v>3.8113425925925926E-2</v>
      </c>
      <c r="P8" s="7">
        <f t="shared" si="4"/>
        <v>4.5057870370370366E-2</v>
      </c>
      <c r="Q8" s="7">
        <f t="shared" si="5"/>
        <v>5.2002314814814814E-2</v>
      </c>
      <c r="R8" s="7">
        <f t="shared" si="6"/>
        <v>6.9363425925925926E-2</v>
      </c>
    </row>
    <row r="9" spans="1:21" ht="14.45" x14ac:dyDescent="0.35">
      <c r="A9" s="5" t="s">
        <v>121</v>
      </c>
      <c r="B9" s="5" t="s">
        <v>41</v>
      </c>
      <c r="C9" s="5" t="s">
        <v>35</v>
      </c>
      <c r="D9" s="10">
        <v>7.6793981481481477E-2</v>
      </c>
      <c r="E9" s="5"/>
      <c r="F9" s="5">
        <v>1</v>
      </c>
      <c r="G9" s="5">
        <f>_xlfn.IFS(D9&lt;N4,5,D9&lt;O4,4,D9&lt;P4,3,D9&lt;Q4,2,D9&lt;R4,1,D9&gt;R4,0)</f>
        <v>2</v>
      </c>
      <c r="H9" s="6">
        <f t="shared" si="0"/>
        <v>3</v>
      </c>
      <c r="J9" t="s">
        <v>12</v>
      </c>
      <c r="K9" s="7">
        <f>D75</f>
        <v>3.0462962962962966E-2</v>
      </c>
      <c r="L9" s="7">
        <f t="shared" si="1"/>
        <v>3.0462962962962965E-3</v>
      </c>
      <c r="M9" s="7">
        <v>3.472222222222222E-3</v>
      </c>
      <c r="N9" s="7">
        <f t="shared" si="2"/>
        <v>3.2199074074074074E-2</v>
      </c>
      <c r="O9" s="7">
        <f t="shared" si="3"/>
        <v>3.3935185185185186E-2</v>
      </c>
      <c r="P9" s="7">
        <f t="shared" si="4"/>
        <v>4.0879629629629634E-2</v>
      </c>
      <c r="Q9" s="7">
        <f t="shared" si="5"/>
        <v>4.7824074074074074E-2</v>
      </c>
      <c r="R9" s="7">
        <f t="shared" si="6"/>
        <v>6.5185185185185193E-2</v>
      </c>
    </row>
    <row r="10" spans="1:21" ht="14.45" x14ac:dyDescent="0.35">
      <c r="A10" t="s">
        <v>121</v>
      </c>
      <c r="B10" t="s">
        <v>37</v>
      </c>
      <c r="C10" t="s">
        <v>38</v>
      </c>
      <c r="J10" t="s">
        <v>13</v>
      </c>
      <c r="K10" s="7">
        <f>D79</f>
        <v>9.6631944444444451E-2</v>
      </c>
      <c r="L10" s="7">
        <f t="shared" si="1"/>
        <v>9.6631944444444447E-3</v>
      </c>
      <c r="M10" s="7">
        <v>9.7222222222222224E-3</v>
      </c>
      <c r="N10" s="7">
        <f t="shared" si="2"/>
        <v>0.10149305555555556</v>
      </c>
      <c r="O10" s="7">
        <f t="shared" si="3"/>
        <v>0.10635416666666667</v>
      </c>
      <c r="P10" s="7">
        <f t="shared" si="4"/>
        <v>0.12579861111111112</v>
      </c>
      <c r="Q10" s="7">
        <f t="shared" si="5"/>
        <v>0.14524305555555556</v>
      </c>
      <c r="R10" s="7">
        <f t="shared" si="6"/>
        <v>0.19385416666666666</v>
      </c>
    </row>
    <row r="11" spans="1:21" ht="14.45" x14ac:dyDescent="0.35">
      <c r="A11" s="3" t="s">
        <v>121</v>
      </c>
      <c r="B11" s="3" t="s">
        <v>36</v>
      </c>
      <c r="C11" s="3" t="s">
        <v>32</v>
      </c>
      <c r="D11" s="9"/>
      <c r="E11" s="3"/>
      <c r="F11" s="3"/>
      <c r="G11" s="3"/>
      <c r="H11" s="12"/>
      <c r="J11" t="s">
        <v>14</v>
      </c>
      <c r="K11" s="7">
        <f>D82</f>
        <v>3.6874999999999998E-2</v>
      </c>
      <c r="L11" s="7">
        <f t="shared" si="1"/>
        <v>3.6874999999999998E-3</v>
      </c>
      <c r="M11" s="7">
        <v>4.1666666666666666E-3</v>
      </c>
      <c r="N11" s="7">
        <f t="shared" si="2"/>
        <v>3.8958333333333331E-2</v>
      </c>
      <c r="O11" s="7">
        <f t="shared" si="3"/>
        <v>4.1041666666666664E-2</v>
      </c>
      <c r="P11" s="7">
        <f t="shared" si="4"/>
        <v>4.9375000000000002E-2</v>
      </c>
      <c r="Q11" s="7">
        <f t="shared" si="5"/>
        <v>5.7708333333333334E-2</v>
      </c>
      <c r="R11" s="7">
        <f t="shared" si="6"/>
        <v>7.8541666666666662E-2</v>
      </c>
    </row>
    <row r="12" spans="1:21" ht="14.45" x14ac:dyDescent="0.35">
      <c r="A12" s="5" t="s">
        <v>122</v>
      </c>
      <c r="B12" s="5" t="s">
        <v>44</v>
      </c>
      <c r="C12" s="5" t="s">
        <v>32</v>
      </c>
      <c r="D12" s="10">
        <v>6.2488425925925926E-2</v>
      </c>
      <c r="E12" s="5"/>
      <c r="F12" s="6">
        <v>5</v>
      </c>
      <c r="G12" s="5">
        <f>_xlfn.IFS(D12&lt;N13,5,D12&lt;O13,4,D12&lt;P13,3,D12&lt;Q13,2,D12&lt;R13,1,D12&gt;R13,0)</f>
        <v>5</v>
      </c>
      <c r="H12" s="6">
        <f t="shared" si="0"/>
        <v>10</v>
      </c>
      <c r="J12" t="s">
        <v>15</v>
      </c>
      <c r="K12" s="7">
        <f>D86</f>
        <v>2.4166666666666666E-2</v>
      </c>
      <c r="L12" s="7">
        <f t="shared" si="1"/>
        <v>2.4166666666666668E-3</v>
      </c>
      <c r="M12" s="7">
        <v>2.7777777777777779E-3</v>
      </c>
      <c r="N12" s="7">
        <f t="shared" si="2"/>
        <v>2.5555555555555554E-2</v>
      </c>
      <c r="O12" s="7">
        <f t="shared" si="3"/>
        <v>2.6944444444444444E-2</v>
      </c>
      <c r="P12" s="7">
        <f t="shared" si="4"/>
        <v>3.2500000000000001E-2</v>
      </c>
      <c r="Q12" s="7">
        <f t="shared" si="5"/>
        <v>3.8055555555555558E-2</v>
      </c>
      <c r="R12" s="7">
        <f t="shared" si="6"/>
        <v>5.1944444444444446E-2</v>
      </c>
    </row>
    <row r="13" spans="1:21" ht="14.45" x14ac:dyDescent="0.35">
      <c r="A13" s="5" t="s">
        <v>122</v>
      </c>
      <c r="B13" s="5" t="s">
        <v>45</v>
      </c>
      <c r="C13" s="5" t="s">
        <v>46</v>
      </c>
      <c r="D13" s="10">
        <v>6.9490740740740742E-2</v>
      </c>
      <c r="F13" s="6">
        <v>4</v>
      </c>
      <c r="G13">
        <f>_xlfn.IFS(D13&lt;N13,5,D13&lt;O13,4,D13&lt;P13,3,D13&lt;Q13,2,D13&lt;R13,1,D13&gt;R13,0)</f>
        <v>3</v>
      </c>
      <c r="H13" s="14">
        <f t="shared" si="0"/>
        <v>7</v>
      </c>
      <c r="J13" t="s">
        <v>16</v>
      </c>
      <c r="K13" s="7">
        <f>D12</f>
        <v>6.2488425925925926E-2</v>
      </c>
      <c r="L13" s="7">
        <f t="shared" si="1"/>
        <v>6.2488425925925923E-3</v>
      </c>
      <c r="M13" s="7">
        <v>6.2499999999999995E-3</v>
      </c>
      <c r="N13" s="7">
        <f t="shared" si="2"/>
        <v>6.5613425925925922E-2</v>
      </c>
      <c r="O13" s="7">
        <f t="shared" si="3"/>
        <v>6.8738425925925925E-2</v>
      </c>
      <c r="P13" s="7">
        <f t="shared" si="4"/>
        <v>8.1238425925925922E-2</v>
      </c>
      <c r="Q13" s="7">
        <f t="shared" si="5"/>
        <v>9.3738425925925919E-2</v>
      </c>
      <c r="R13" s="7">
        <f t="shared" si="6"/>
        <v>0.12498842592592592</v>
      </c>
    </row>
    <row r="14" spans="1:21" ht="14.45" x14ac:dyDescent="0.35">
      <c r="A14" s="3" t="s">
        <v>122</v>
      </c>
      <c r="B14" s="3" t="s">
        <v>43</v>
      </c>
      <c r="C14" s="3" t="s">
        <v>32</v>
      </c>
      <c r="D14" s="9">
        <v>9.6481481481481488E-2</v>
      </c>
      <c r="E14" s="3"/>
      <c r="F14" s="3">
        <v>3</v>
      </c>
      <c r="G14" s="3">
        <f>_xlfn.IFS(D14&lt;N13,5,D14&lt;O13,4,D14&lt;P13,3,D14&lt;Q13,2,D14&lt;R13,1,D14&gt;R13,0)</f>
        <v>1</v>
      </c>
      <c r="H14" s="12">
        <f t="shared" si="0"/>
        <v>4</v>
      </c>
      <c r="J14" t="s">
        <v>17</v>
      </c>
      <c r="K14" s="7">
        <f>D18</f>
        <v>5.0682870370370371E-2</v>
      </c>
      <c r="L14" s="7">
        <f>K14/10</f>
        <v>5.0682870370370369E-3</v>
      </c>
      <c r="M14" s="7">
        <v>5.5555555555555558E-3</v>
      </c>
      <c r="N14" s="7">
        <f>K14+M14/2</f>
        <v>5.3460648148148146E-2</v>
      </c>
      <c r="O14" s="7">
        <f>K14+M14</f>
        <v>5.6238425925925928E-2</v>
      </c>
      <c r="P14" s="7">
        <f>K14+M14*3</f>
        <v>6.7349537037037041E-2</v>
      </c>
      <c r="Q14" s="7">
        <f>K14+M14*5</f>
        <v>7.8460648148148154E-2</v>
      </c>
      <c r="R14" s="7">
        <f>K14+M14*10</f>
        <v>0.10623842592592593</v>
      </c>
    </row>
    <row r="15" spans="1:21" ht="14.45" x14ac:dyDescent="0.35">
      <c r="A15" s="5" t="s">
        <v>123</v>
      </c>
      <c r="B15" s="5" t="s">
        <v>48</v>
      </c>
      <c r="C15" s="5" t="s">
        <v>32</v>
      </c>
      <c r="D15" s="10">
        <v>7.2442129629629634E-2</v>
      </c>
      <c r="E15" s="5"/>
      <c r="F15" s="6">
        <v>5</v>
      </c>
      <c r="G15" s="5">
        <f>_xlfn.IFS(D15&lt;N5,5,D15&lt;O5,4,D15&lt;P5,3,D15&lt;Q5,2,D15&lt;R5,1,D15&gt;R5,0)</f>
        <v>5</v>
      </c>
      <c r="H15" s="6">
        <f t="shared" si="0"/>
        <v>10</v>
      </c>
      <c r="J15" t="s">
        <v>18</v>
      </c>
      <c r="K15" s="7">
        <f>D48</f>
        <v>4.9722222222222223E-2</v>
      </c>
      <c r="L15" s="7">
        <f>K15/10</f>
        <v>4.9722222222222225E-3</v>
      </c>
      <c r="M15" s="7">
        <v>5.5555555555555558E-3</v>
      </c>
      <c r="N15" s="7">
        <f>K15+M15/2</f>
        <v>5.2499999999999998E-2</v>
      </c>
      <c r="O15" s="7">
        <f>K15+M15</f>
        <v>5.527777777777778E-2</v>
      </c>
      <c r="P15" s="7">
        <f>K15+M15*3</f>
        <v>6.6388888888888886E-2</v>
      </c>
      <c r="Q15" s="7">
        <f>K15+M15*5</f>
        <v>7.7499999999999999E-2</v>
      </c>
      <c r="R15" s="7">
        <f>K15+M15*10</f>
        <v>0.10527777777777778</v>
      </c>
    </row>
    <row r="16" spans="1:21" x14ac:dyDescent="0.25">
      <c r="A16" s="5" t="s">
        <v>123</v>
      </c>
      <c r="B16" s="5" t="s">
        <v>47</v>
      </c>
      <c r="C16" s="5" t="s">
        <v>46</v>
      </c>
      <c r="D16" s="10"/>
      <c r="F16" s="6"/>
      <c r="H16" s="14">
        <f t="shared" si="0"/>
        <v>0</v>
      </c>
      <c r="J16" t="s">
        <v>19</v>
      </c>
      <c r="K16" s="7">
        <f>D61</f>
        <v>4.4293981481481483E-2</v>
      </c>
      <c r="L16" s="7">
        <f>K16/10</f>
        <v>4.4293981481481485E-3</v>
      </c>
      <c r="M16" s="7">
        <v>4.8611111111111112E-3</v>
      </c>
      <c r="N16" s="7">
        <f>K16+M16/2</f>
        <v>4.6724537037037037E-2</v>
      </c>
      <c r="O16" s="7">
        <f>K16+M16</f>
        <v>4.9155092592592597E-2</v>
      </c>
      <c r="P16" s="7">
        <f>K16+M16*3</f>
        <v>5.8877314814814813E-2</v>
      </c>
      <c r="Q16" s="7">
        <f>K16+M16*5</f>
        <v>6.8599537037037042E-2</v>
      </c>
      <c r="R16" s="7">
        <f>K16+M16*10</f>
        <v>9.2905092592592595E-2</v>
      </c>
    </row>
    <row r="17" spans="1:18" x14ac:dyDescent="0.25">
      <c r="A17" s="3" t="s">
        <v>123</v>
      </c>
      <c r="B17" s="3" t="s">
        <v>49</v>
      </c>
      <c r="C17" s="3" t="s">
        <v>32</v>
      </c>
      <c r="D17" s="9"/>
      <c r="E17" s="3"/>
      <c r="F17" s="3"/>
      <c r="G17" s="3"/>
      <c r="H17" s="12">
        <f t="shared" si="0"/>
        <v>0</v>
      </c>
      <c r="J17" t="s">
        <v>20</v>
      </c>
      <c r="K17" s="7">
        <f>D80</f>
        <v>7.1296296296296288E-2</v>
      </c>
      <c r="L17" s="7">
        <f>K17/10</f>
        <v>7.129629629629629E-3</v>
      </c>
      <c r="M17" s="7">
        <v>7.6388888888888886E-3</v>
      </c>
      <c r="N17" s="7">
        <f>K17+M17/2</f>
        <v>7.5115740740740733E-2</v>
      </c>
      <c r="O17" s="7">
        <f>K17+M17</f>
        <v>7.8935185185185178E-2</v>
      </c>
      <c r="P17" s="7">
        <f>K17+M17*3</f>
        <v>9.4212962962962957E-2</v>
      </c>
      <c r="Q17" s="7">
        <f>K17+M17*5</f>
        <v>0.10949074074074072</v>
      </c>
      <c r="R17" s="7">
        <f>K17+M17*10</f>
        <v>0.14768518518518517</v>
      </c>
    </row>
    <row r="18" spans="1:18" x14ac:dyDescent="0.25">
      <c r="A18" s="5" t="s">
        <v>124</v>
      </c>
      <c r="B18" s="5" t="s">
        <v>50</v>
      </c>
      <c r="C18" s="5" t="s">
        <v>38</v>
      </c>
      <c r="D18" s="10">
        <v>5.0682870370370371E-2</v>
      </c>
      <c r="E18" s="5"/>
      <c r="F18" s="6">
        <v>5</v>
      </c>
      <c r="G18" s="5">
        <f>_xlfn.IFS(D18&lt;N6,5,D18&lt;O6,4,D18&lt;P6,3,D18&lt;Q6,2,D18&lt;R6,1,D18&gt;R6,0)</f>
        <v>5</v>
      </c>
      <c r="H18" s="6">
        <f t="shared" si="0"/>
        <v>10</v>
      </c>
      <c r="J18" t="s">
        <v>21</v>
      </c>
      <c r="K18" s="7">
        <f>D83</f>
        <v>3.3553240740740745E-2</v>
      </c>
      <c r="L18" s="7">
        <f>K18/10</f>
        <v>3.3553240740740744E-3</v>
      </c>
      <c r="M18" s="7">
        <v>3.472222222222222E-3</v>
      </c>
      <c r="N18" s="7">
        <f>K18+M18/2</f>
        <v>3.5289351851851856E-2</v>
      </c>
      <c r="O18" s="7">
        <f>K18+M18</f>
        <v>3.7025462962962968E-2</v>
      </c>
      <c r="P18" s="7">
        <f>K18+M18*3</f>
        <v>4.3969907407407409E-2</v>
      </c>
      <c r="Q18" s="7">
        <f>K18+M18*5</f>
        <v>5.0914351851851856E-2</v>
      </c>
      <c r="R18" s="7">
        <f>K18+M18*10</f>
        <v>6.8275462962962968E-2</v>
      </c>
    </row>
    <row r="19" spans="1:18" x14ac:dyDescent="0.25">
      <c r="A19" t="s">
        <v>124</v>
      </c>
      <c r="B19" t="s">
        <v>140</v>
      </c>
      <c r="C19" t="s">
        <v>34</v>
      </c>
      <c r="D19" s="7">
        <v>5.62037037037037E-2</v>
      </c>
      <c r="F19" s="6">
        <v>4</v>
      </c>
      <c r="G19">
        <f>_xlfn.IFS(D19&lt;N6,5,D19&lt;O6,4,D19&lt;P6,3,D19&lt;Q6,2,D19&lt;R6,1,D19&gt;R6,0)</f>
        <v>4</v>
      </c>
      <c r="H19" s="14">
        <f t="shared" si="0"/>
        <v>8</v>
      </c>
    </row>
    <row r="20" spans="1:18" x14ac:dyDescent="0.25">
      <c r="A20" s="5" t="s">
        <v>124</v>
      </c>
      <c r="B20" s="5" t="s">
        <v>57</v>
      </c>
      <c r="C20" s="5" t="s">
        <v>32</v>
      </c>
      <c r="D20" s="10">
        <v>5.7256944444444437E-2</v>
      </c>
      <c r="F20" s="6">
        <v>3</v>
      </c>
      <c r="G20">
        <f>_xlfn.IFS(D20&lt;N6,5,D20&lt;O6,4,D20&lt;P6,3,D20&lt;Q6,2,D20&lt;R6,1,D20&gt;R6,0)</f>
        <v>3</v>
      </c>
      <c r="H20" s="14">
        <f t="shared" si="0"/>
        <v>6</v>
      </c>
    </row>
    <row r="21" spans="1:18" x14ac:dyDescent="0.25">
      <c r="A21" s="5" t="s">
        <v>124</v>
      </c>
      <c r="B21" s="5" t="s">
        <v>139</v>
      </c>
      <c r="C21" s="5" t="s">
        <v>38</v>
      </c>
      <c r="D21" s="10">
        <v>5.7951388888888893E-2</v>
      </c>
      <c r="F21" s="6">
        <v>2</v>
      </c>
      <c r="G21">
        <f>_xlfn.IFS(D21&lt;N6,5,D21&lt;O6,4,D21&lt;P6,3,D21&lt;Q6,2,D21&lt;R6,1,D21&gt;R6,0)</f>
        <v>3</v>
      </c>
      <c r="H21" s="14">
        <f t="shared" si="0"/>
        <v>5</v>
      </c>
    </row>
    <row r="22" spans="1:18" x14ac:dyDescent="0.25">
      <c r="A22" s="5" t="s">
        <v>124</v>
      </c>
      <c r="B22" t="s">
        <v>55</v>
      </c>
      <c r="C22" t="s">
        <v>35</v>
      </c>
      <c r="D22" s="7">
        <v>7.1388888888888891E-2</v>
      </c>
      <c r="F22" s="6">
        <v>1</v>
      </c>
      <c r="G22">
        <f>_xlfn.IFS(D22&lt;N6,5,D22&lt;O6,4,D22&lt;P6,3,D22&lt;Q6,2,D22&lt;R6,1,D22&gt;R6,0)</f>
        <v>2</v>
      </c>
      <c r="H22" s="14">
        <f t="shared" si="0"/>
        <v>3</v>
      </c>
    </row>
    <row r="23" spans="1:18" x14ac:dyDescent="0.25">
      <c r="A23" s="5" t="s">
        <v>124</v>
      </c>
      <c r="B23" t="s">
        <v>53</v>
      </c>
      <c r="C23" t="s">
        <v>38</v>
      </c>
      <c r="D23" s="7">
        <v>7.5312500000000004E-2</v>
      </c>
      <c r="F23" s="6"/>
      <c r="G23">
        <f>_xlfn.IFS(D23&lt;N6,5,D23&lt;O6,4,D23&lt;P6,3,D23&lt;Q6,2,D23&lt;R6,1,D23&gt;R6,0)</f>
        <v>2</v>
      </c>
      <c r="H23" s="14">
        <f t="shared" si="0"/>
        <v>2</v>
      </c>
    </row>
    <row r="24" spans="1:18" x14ac:dyDescent="0.25">
      <c r="A24" s="5" t="s">
        <v>124</v>
      </c>
      <c r="B24" t="s">
        <v>56</v>
      </c>
      <c r="C24" t="s">
        <v>32</v>
      </c>
      <c r="D24" s="7">
        <v>7.5590277777777784E-2</v>
      </c>
      <c r="F24" s="6"/>
      <c r="G24">
        <f>_xlfn.IFS(D24&lt;N6,5,D24&lt;O6,4,D24&lt;P6,3,D24&lt;Q6,2,D24&lt;R6,1,D24&gt;R6,0)</f>
        <v>2</v>
      </c>
      <c r="H24" s="14">
        <f t="shared" si="0"/>
        <v>2</v>
      </c>
    </row>
    <row r="25" spans="1:18" x14ac:dyDescent="0.25">
      <c r="A25" s="5" t="s">
        <v>124</v>
      </c>
      <c r="B25" s="5" t="s">
        <v>52</v>
      </c>
      <c r="C25" s="5" t="s">
        <v>32</v>
      </c>
      <c r="D25" s="10">
        <v>8.4189814814814815E-2</v>
      </c>
      <c r="G25">
        <f>_xlfn.IFS(D25&lt;N6,5,D25&lt;O6,4,D25&lt;P6,3,D25&lt;Q6,2,D25&lt;R6,1,D25&gt;R6,0)</f>
        <v>1</v>
      </c>
      <c r="H25" s="14">
        <f t="shared" si="0"/>
        <v>1</v>
      </c>
    </row>
    <row r="26" spans="1:18" x14ac:dyDescent="0.25">
      <c r="A26" t="s">
        <v>124</v>
      </c>
      <c r="B26" t="s">
        <v>54</v>
      </c>
      <c r="C26" t="s">
        <v>35</v>
      </c>
      <c r="D26" s="7">
        <v>9.1087962962962954E-2</v>
      </c>
      <c r="G26">
        <f>_xlfn.IFS(D26&lt;N6,5,D26&lt;O6,4,D26&lt;P6,3,D26&lt;Q6,2,D26&lt;R6,1,D26&gt;R6,0)</f>
        <v>1</v>
      </c>
      <c r="H26" s="14">
        <f t="shared" si="0"/>
        <v>1</v>
      </c>
    </row>
    <row r="27" spans="1:18" x14ac:dyDescent="0.25">
      <c r="A27" s="3" t="s">
        <v>124</v>
      </c>
      <c r="B27" s="3" t="s">
        <v>51</v>
      </c>
      <c r="C27" s="3" t="s">
        <v>32</v>
      </c>
      <c r="D27" s="9"/>
      <c r="E27" s="3"/>
      <c r="F27" s="3"/>
      <c r="G27" s="3"/>
      <c r="H27" s="12">
        <f t="shared" si="0"/>
        <v>0</v>
      </c>
    </row>
    <row r="28" spans="1:18" x14ac:dyDescent="0.25">
      <c r="A28" t="s">
        <v>125</v>
      </c>
      <c r="B28" t="s">
        <v>60</v>
      </c>
      <c r="C28" t="s">
        <v>32</v>
      </c>
      <c r="D28" s="7">
        <v>4.5763888888888889E-2</v>
      </c>
      <c r="F28">
        <v>5</v>
      </c>
      <c r="G28">
        <f>_xlfn.IFS(D28&lt;N14,5,D28&lt;O14,4,D28&lt;P14,3,D28&lt;Q14,2,D28&lt;R14,1,D28&gt;R14,0)</f>
        <v>5</v>
      </c>
      <c r="H28" s="14">
        <f t="shared" si="0"/>
        <v>10</v>
      </c>
    </row>
    <row r="29" spans="1:18" x14ac:dyDescent="0.25">
      <c r="A29" t="s">
        <v>125</v>
      </c>
      <c r="B29" t="s">
        <v>59</v>
      </c>
      <c r="C29" t="s">
        <v>35</v>
      </c>
      <c r="D29" s="7">
        <v>5.1956018518518519E-2</v>
      </c>
      <c r="F29">
        <v>4</v>
      </c>
      <c r="G29">
        <f>_xlfn.IFS(D29&lt;N14,5,D29&lt;O14,4,D29&lt;P14,3,D29&lt;Q14,2,D29&lt;R14,1,D29&gt;R14,0)</f>
        <v>5</v>
      </c>
      <c r="H29" s="14">
        <f t="shared" si="0"/>
        <v>9</v>
      </c>
    </row>
    <row r="30" spans="1:18" x14ac:dyDescent="0.25">
      <c r="A30" t="s">
        <v>125</v>
      </c>
      <c r="B30" t="s">
        <v>64</v>
      </c>
      <c r="C30" t="s">
        <v>32</v>
      </c>
      <c r="D30" s="7">
        <v>5.3506944444444447E-2</v>
      </c>
      <c r="F30">
        <v>3</v>
      </c>
      <c r="G30">
        <f>_xlfn.IFS(D30&lt;N14,5,D30&lt;O14,4,D30&lt;P14,3,D30&lt;Q14,2,D30&lt;R14,1,D30&gt;R14,0)</f>
        <v>4</v>
      </c>
      <c r="H30" s="14">
        <f t="shared" si="0"/>
        <v>7</v>
      </c>
    </row>
    <row r="31" spans="1:18" x14ac:dyDescent="0.25">
      <c r="A31" t="s">
        <v>125</v>
      </c>
      <c r="B31" s="5" t="s">
        <v>65</v>
      </c>
      <c r="C31" s="5" t="s">
        <v>32</v>
      </c>
      <c r="D31" s="10">
        <v>6.3969907407407406E-2</v>
      </c>
      <c r="F31">
        <v>2</v>
      </c>
      <c r="G31">
        <f>_xlfn.IFS(D31&lt;N14,5,D31&lt;O14,4,D31&lt;P14,3,D31&lt;Q14,2,D31&lt;R14,1,D31&gt;R14,0)</f>
        <v>3</v>
      </c>
      <c r="H31" s="14">
        <f t="shared" si="0"/>
        <v>5</v>
      </c>
    </row>
    <row r="32" spans="1:18" x14ac:dyDescent="0.25">
      <c r="A32" t="s">
        <v>125</v>
      </c>
      <c r="B32" s="5" t="s">
        <v>67</v>
      </c>
      <c r="C32" s="5" t="s">
        <v>38</v>
      </c>
      <c r="D32" s="10">
        <v>6.8657407407407403E-2</v>
      </c>
      <c r="F32">
        <v>1</v>
      </c>
      <c r="G32">
        <f>_xlfn.IFS(D32&lt;N14,5,D32&lt;O14,4,D32&lt;P14,3,D32&lt;Q14,2,D32&lt;R14,1,D32&gt;R14,0)</f>
        <v>2</v>
      </c>
      <c r="H32" s="14">
        <f t="shared" si="0"/>
        <v>3</v>
      </c>
    </row>
    <row r="33" spans="1:8" x14ac:dyDescent="0.25">
      <c r="A33" t="s">
        <v>125</v>
      </c>
      <c r="B33" t="s">
        <v>61</v>
      </c>
      <c r="C33" t="s">
        <v>32</v>
      </c>
      <c r="D33" s="7">
        <v>6.895833333333333E-2</v>
      </c>
      <c r="G33">
        <f>_xlfn.IFS(D33&lt;N14,5,D33&lt;O14,4,D33&lt;P14,3,D33&lt;Q14,2,D33&lt;R14,1,D33&gt;R14,0)</f>
        <v>2</v>
      </c>
      <c r="H33" s="14">
        <f t="shared" si="0"/>
        <v>2</v>
      </c>
    </row>
    <row r="34" spans="1:8" x14ac:dyDescent="0.25">
      <c r="A34" t="s">
        <v>125</v>
      </c>
      <c r="B34" t="s">
        <v>63</v>
      </c>
      <c r="C34" t="s">
        <v>38</v>
      </c>
      <c r="D34" s="7">
        <v>7.6817129629629624E-2</v>
      </c>
      <c r="E34" s="5"/>
      <c r="F34" s="5"/>
      <c r="G34" s="5">
        <f>_xlfn.IFS(D34&lt;N14,5,D34&lt;O14,4,D34&lt;P14,3,D34&lt;Q14,2,D34&lt;R14,1,D34&gt;R14,0)</f>
        <v>2</v>
      </c>
      <c r="H34" s="6">
        <f t="shared" ref="H34:H67" si="7">F34+G34</f>
        <v>2</v>
      </c>
    </row>
    <row r="35" spans="1:8" x14ac:dyDescent="0.25">
      <c r="A35" t="s">
        <v>125</v>
      </c>
      <c r="B35" s="5" t="s">
        <v>136</v>
      </c>
      <c r="C35" s="5" t="s">
        <v>35</v>
      </c>
      <c r="D35" s="10">
        <v>7.8518518518518529E-2</v>
      </c>
      <c r="F35" s="6"/>
      <c r="G35">
        <f>_xlfn.IFS(D35&lt;N14,5,D35&lt;O14,4,D35&lt;P14,3,D35&lt;Q14,2,D35&lt;R14,1,D35&gt;R14,0)</f>
        <v>1</v>
      </c>
      <c r="H35" s="14">
        <f t="shared" si="7"/>
        <v>1</v>
      </c>
    </row>
    <row r="36" spans="1:8" x14ac:dyDescent="0.25">
      <c r="A36" t="s">
        <v>125</v>
      </c>
      <c r="B36" t="s">
        <v>62</v>
      </c>
      <c r="C36" t="s">
        <v>38</v>
      </c>
      <c r="D36" s="7">
        <v>8.5324074074074066E-2</v>
      </c>
      <c r="F36" s="6"/>
      <c r="G36">
        <f>_xlfn.IFS(D36&lt;N14,5,D36&lt;O14,4,D36&lt;P14,3,D36&lt;Q14,2,D36&lt;R14,1,D36&gt;R14,0)</f>
        <v>1</v>
      </c>
      <c r="H36" s="14">
        <f t="shared" ref="H36" si="8">F36+G36</f>
        <v>1</v>
      </c>
    </row>
    <row r="37" spans="1:8" x14ac:dyDescent="0.25">
      <c r="A37" t="s">
        <v>125</v>
      </c>
      <c r="B37" s="3" t="s">
        <v>66</v>
      </c>
      <c r="C37" s="3" t="s">
        <v>32</v>
      </c>
      <c r="D37" s="9">
        <v>9.1261574074074078E-2</v>
      </c>
      <c r="E37" s="3"/>
      <c r="F37" s="3"/>
      <c r="G37" s="3">
        <f>_xlfn.IFS(D37&lt;N14,5,D37&lt;O14,4,D37&lt;P14,3,D37&lt;Q14,2,D37&lt;R14,1,D37&gt;R14,0)</f>
        <v>1</v>
      </c>
      <c r="H37" s="12">
        <f t="shared" si="7"/>
        <v>1</v>
      </c>
    </row>
    <row r="38" spans="1:8" x14ac:dyDescent="0.25">
      <c r="A38" t="s">
        <v>126</v>
      </c>
      <c r="B38" t="s">
        <v>69</v>
      </c>
      <c r="C38" t="s">
        <v>34</v>
      </c>
      <c r="D38" s="7">
        <v>4.1192129629629634E-2</v>
      </c>
      <c r="E38" s="5"/>
      <c r="F38" s="5">
        <v>5</v>
      </c>
      <c r="G38" s="5">
        <f>_xlfn.IFS(D38&lt;N7,5,D38&lt;O7,4,D38&lt;P7,3,D38&lt;Q7,2,D38&lt;R7,1,D38&gt;R7,0)</f>
        <v>5</v>
      </c>
      <c r="H38" s="6">
        <f t="shared" si="7"/>
        <v>10</v>
      </c>
    </row>
    <row r="39" spans="1:8" x14ac:dyDescent="0.25">
      <c r="A39" s="5" t="s">
        <v>126</v>
      </c>
      <c r="B39" t="s">
        <v>72</v>
      </c>
      <c r="C39" t="s">
        <v>38</v>
      </c>
      <c r="D39" s="7">
        <v>4.5185185185185189E-2</v>
      </c>
      <c r="F39">
        <v>4</v>
      </c>
      <c r="G39">
        <f>_xlfn.IFS(D39&lt;N7,5,D39&lt;O7,4,D39&lt;P7,3,D39&lt;Q7,2,D39&lt;R7,1,D39&gt;R7,0)</f>
        <v>4</v>
      </c>
      <c r="H39" s="14">
        <f t="shared" si="7"/>
        <v>8</v>
      </c>
    </row>
    <row r="40" spans="1:8" x14ac:dyDescent="0.25">
      <c r="A40" s="5" t="s">
        <v>126</v>
      </c>
      <c r="B40" s="5" t="s">
        <v>68</v>
      </c>
      <c r="C40" s="5" t="s">
        <v>35</v>
      </c>
      <c r="D40" s="10">
        <v>5.4583333333333338E-2</v>
      </c>
      <c r="F40">
        <v>3</v>
      </c>
      <c r="G40">
        <f>_xlfn.IFS(D40&lt;N7,5,D40&lt;O7,4,D40&lt;P7,3,D40&lt;Q7,2,D40&lt;R7,1,D40&gt;R7,0)</f>
        <v>2</v>
      </c>
      <c r="H40" s="14">
        <f t="shared" si="7"/>
        <v>5</v>
      </c>
    </row>
    <row r="41" spans="1:8" x14ac:dyDescent="0.25">
      <c r="A41" t="s">
        <v>126</v>
      </c>
      <c r="B41" t="s">
        <v>73</v>
      </c>
      <c r="C41" t="s">
        <v>32</v>
      </c>
      <c r="D41" s="7">
        <v>6.8275462962962954E-2</v>
      </c>
      <c r="F41">
        <v>2</v>
      </c>
      <c r="G41">
        <f>_xlfn.IFS(D41&lt;N7,5,D41&lt;O7,4,D41&lt;P7,3,D41&lt;Q7,2,D41&lt;R7,1,D41&gt;R7,0)</f>
        <v>1</v>
      </c>
      <c r="H41" s="14">
        <f t="shared" si="7"/>
        <v>3</v>
      </c>
    </row>
    <row r="42" spans="1:8" x14ac:dyDescent="0.25">
      <c r="A42" t="s">
        <v>126</v>
      </c>
      <c r="B42" s="5" t="s">
        <v>75</v>
      </c>
      <c r="C42" s="5" t="s">
        <v>32</v>
      </c>
      <c r="D42" s="10">
        <v>7.4606481481481482E-2</v>
      </c>
      <c r="F42">
        <v>1</v>
      </c>
      <c r="G42">
        <f>_xlfn.IFS(D42&lt;N7,5,D42&lt;O7,4,D42&lt;P7,3,D42&lt;Q7,2,D42&lt;R7,1,D42&gt;R7,0)</f>
        <v>1</v>
      </c>
      <c r="H42" s="6">
        <f t="shared" si="7"/>
        <v>2</v>
      </c>
    </row>
    <row r="43" spans="1:8" x14ac:dyDescent="0.25">
      <c r="A43" s="5" t="s">
        <v>126</v>
      </c>
      <c r="B43" t="s">
        <v>74</v>
      </c>
      <c r="C43" t="s">
        <v>35</v>
      </c>
      <c r="D43" s="7">
        <v>7.6435185185185189E-2</v>
      </c>
      <c r="G43">
        <f>_xlfn.IFS(D43&lt;N7,5,D43&lt;O7,4,D43&lt;P7,3,D43&lt;Q7,2,D43&lt;R7,1,D43&gt;R7,0)</f>
        <v>1</v>
      </c>
      <c r="H43" s="14">
        <f t="shared" si="7"/>
        <v>1</v>
      </c>
    </row>
    <row r="44" spans="1:8" x14ac:dyDescent="0.25">
      <c r="A44" t="s">
        <v>126</v>
      </c>
      <c r="B44" s="5" t="s">
        <v>77</v>
      </c>
      <c r="C44" s="5" t="s">
        <v>32</v>
      </c>
      <c r="D44" s="10">
        <v>8.2546296296296298E-2</v>
      </c>
      <c r="G44">
        <f>_xlfn.IFS(D44&lt;N7,5,D44&lt;O7,4,D44&lt;P7,3,D44&lt;Q7,2,D44&lt;R7,1,D44&gt;R7,0)</f>
        <v>1</v>
      </c>
      <c r="H44" s="14">
        <f t="shared" si="7"/>
        <v>1</v>
      </c>
    </row>
    <row r="45" spans="1:8" x14ac:dyDescent="0.25">
      <c r="A45" t="s">
        <v>126</v>
      </c>
      <c r="B45" s="5" t="s">
        <v>71</v>
      </c>
      <c r="C45" s="5" t="s">
        <v>34</v>
      </c>
      <c r="D45" s="10">
        <v>8.4849537037037029E-2</v>
      </c>
      <c r="G45">
        <f>_xlfn.IFS(D45&lt;N7,5,D45&lt;O7,4,D45&lt;P7,3,D45&lt;Q7,2,D45&lt;R7,1,D45&gt;R7,0)</f>
        <v>0</v>
      </c>
      <c r="H45" s="14">
        <f t="shared" si="7"/>
        <v>0</v>
      </c>
    </row>
    <row r="46" spans="1:8" x14ac:dyDescent="0.25">
      <c r="A46" s="5" t="s">
        <v>126</v>
      </c>
      <c r="B46" s="5" t="s">
        <v>70</v>
      </c>
      <c r="C46" s="5" t="s">
        <v>46</v>
      </c>
      <c r="D46" s="10"/>
      <c r="H46" s="14">
        <f t="shared" si="7"/>
        <v>0</v>
      </c>
    </row>
    <row r="47" spans="1:8" x14ac:dyDescent="0.25">
      <c r="A47" s="5" t="s">
        <v>126</v>
      </c>
      <c r="B47" s="3" t="s">
        <v>76</v>
      </c>
      <c r="C47" s="3" t="s">
        <v>38</v>
      </c>
      <c r="D47" s="9"/>
      <c r="E47" s="3"/>
      <c r="F47" s="3"/>
      <c r="G47" s="3"/>
      <c r="H47" s="12">
        <f t="shared" si="7"/>
        <v>0</v>
      </c>
    </row>
    <row r="48" spans="1:8" x14ac:dyDescent="0.25">
      <c r="A48" t="s">
        <v>127</v>
      </c>
      <c r="B48" t="s">
        <v>86</v>
      </c>
      <c r="C48" t="s">
        <v>32</v>
      </c>
      <c r="D48" s="7">
        <v>4.9722222222222223E-2</v>
      </c>
      <c r="E48" s="5"/>
      <c r="F48" s="5">
        <v>5</v>
      </c>
      <c r="G48" s="5">
        <f>_xlfn.IFS(D48&lt;N15,5,D48&lt;O15,4,D48&lt;P15,3,D48&lt;Q15,2,D48&lt;R15,1,D48&gt;R15,0)</f>
        <v>5</v>
      </c>
      <c r="H48" s="6">
        <f t="shared" si="7"/>
        <v>10</v>
      </c>
    </row>
    <row r="49" spans="1:8" x14ac:dyDescent="0.25">
      <c r="A49" s="5" t="s">
        <v>127</v>
      </c>
      <c r="B49" s="5" t="s">
        <v>87</v>
      </c>
      <c r="C49" s="5" t="s">
        <v>34</v>
      </c>
      <c r="D49" s="10">
        <v>6.0879629629629638E-2</v>
      </c>
      <c r="F49">
        <v>4</v>
      </c>
      <c r="G49">
        <f>_xlfn.IFS(D49&lt;N15,5,D49&lt;O15,4,D49&lt;P15,3,D49&lt;Q15,2,D49&lt;R15,1,D49&gt;R15,0)</f>
        <v>3</v>
      </c>
      <c r="H49" s="6">
        <f t="shared" si="7"/>
        <v>7</v>
      </c>
    </row>
    <row r="50" spans="1:8" x14ac:dyDescent="0.25">
      <c r="A50" s="5" t="s">
        <v>127</v>
      </c>
      <c r="B50" t="s">
        <v>80</v>
      </c>
      <c r="C50" t="s">
        <v>81</v>
      </c>
      <c r="D50" s="7">
        <v>6.2025462962962963E-2</v>
      </c>
      <c r="F50">
        <v>3</v>
      </c>
      <c r="G50">
        <f>_xlfn.IFS(D50&lt;N15,5,D50&lt;O15,4,D50&lt;P15,3,D50&lt;Q15,2,D50&lt;R15,1,D50&gt;R15,0)</f>
        <v>3</v>
      </c>
      <c r="H50" s="14">
        <f t="shared" si="7"/>
        <v>6</v>
      </c>
    </row>
    <row r="51" spans="1:8" x14ac:dyDescent="0.25">
      <c r="A51" s="5" t="s">
        <v>127</v>
      </c>
      <c r="B51" t="s">
        <v>83</v>
      </c>
      <c r="C51" t="s">
        <v>35</v>
      </c>
      <c r="D51" s="7">
        <v>8.6192129629629632E-2</v>
      </c>
      <c r="F51">
        <v>2</v>
      </c>
      <c r="G51">
        <f>_xlfn.IFS(D51&lt;N15,5,D51&lt;O15,4,D51&lt;P15,3,D51&lt;Q15,2,D51&lt;R15,1,D51&gt;R15,0)</f>
        <v>1</v>
      </c>
      <c r="H51" s="14">
        <f t="shared" si="7"/>
        <v>3</v>
      </c>
    </row>
    <row r="52" spans="1:8" x14ac:dyDescent="0.25">
      <c r="A52" t="s">
        <v>127</v>
      </c>
      <c r="B52" t="s">
        <v>82</v>
      </c>
      <c r="C52" t="s">
        <v>32</v>
      </c>
      <c r="D52" s="7">
        <v>9.2847222222222234E-2</v>
      </c>
      <c r="F52">
        <v>1</v>
      </c>
      <c r="G52">
        <f>_xlfn.IFS(D52&lt;N15,5,D52&lt;O15,4,D52&lt;P15,3,D52&lt;Q15,2,D52&lt;R15,1,D52&gt;R15,0)</f>
        <v>1</v>
      </c>
      <c r="H52" s="14">
        <f t="shared" si="7"/>
        <v>2</v>
      </c>
    </row>
    <row r="53" spans="1:8" x14ac:dyDescent="0.25">
      <c r="A53" t="s">
        <v>127</v>
      </c>
      <c r="B53" t="s">
        <v>84</v>
      </c>
      <c r="C53" t="s">
        <v>32</v>
      </c>
      <c r="D53" s="7">
        <v>0.12128472222222221</v>
      </c>
      <c r="G53">
        <f>_xlfn.IFS(D53&lt;N15,5,D53&lt;O15,4,D53&lt;P15,3,D53&lt;Q15,2,D53&lt;R15,1,D53&gt;R15,0)</f>
        <v>0</v>
      </c>
      <c r="H53" s="14">
        <f t="shared" si="7"/>
        <v>0</v>
      </c>
    </row>
    <row r="54" spans="1:8" x14ac:dyDescent="0.25">
      <c r="A54" s="5" t="s">
        <v>127</v>
      </c>
      <c r="B54" s="5" t="s">
        <v>78</v>
      </c>
      <c r="C54" s="5" t="s">
        <v>32</v>
      </c>
      <c r="D54" s="10"/>
      <c r="H54" s="14">
        <f t="shared" si="7"/>
        <v>0</v>
      </c>
    </row>
    <row r="55" spans="1:8" x14ac:dyDescent="0.25">
      <c r="A55" t="s">
        <v>127</v>
      </c>
      <c r="B55" s="5" t="s">
        <v>79</v>
      </c>
      <c r="C55" s="5" t="s">
        <v>38</v>
      </c>
      <c r="H55" s="14">
        <f t="shared" si="7"/>
        <v>0</v>
      </c>
    </row>
    <row r="56" spans="1:8" x14ac:dyDescent="0.25">
      <c r="A56" s="5" t="s">
        <v>127</v>
      </c>
      <c r="B56" s="3" t="s">
        <v>85</v>
      </c>
      <c r="C56" s="3" t="s">
        <v>34</v>
      </c>
      <c r="D56" s="9"/>
      <c r="E56" s="3"/>
      <c r="F56" s="3"/>
      <c r="G56" s="3"/>
      <c r="H56" s="12">
        <f t="shared" si="7"/>
        <v>0</v>
      </c>
    </row>
    <row r="57" spans="1:8" x14ac:dyDescent="0.25">
      <c r="A57" s="6" t="s">
        <v>128</v>
      </c>
      <c r="B57" s="6" t="s">
        <v>137</v>
      </c>
      <c r="C57" s="6" t="s">
        <v>38</v>
      </c>
      <c r="D57" s="10">
        <v>3.4641203703703702E-2</v>
      </c>
      <c r="F57">
        <v>5</v>
      </c>
      <c r="G57">
        <f>_xlfn.IFS(D57&lt;N8,5,D57&lt;O8,4,D57&lt;P8,3,D57&lt;Q8,2,D57&lt;R8,1,D57&gt;R8,0)</f>
        <v>5</v>
      </c>
      <c r="H57" s="14">
        <f t="shared" si="7"/>
        <v>10</v>
      </c>
    </row>
    <row r="58" spans="1:8" x14ac:dyDescent="0.25">
      <c r="A58" s="5" t="s">
        <v>128</v>
      </c>
      <c r="B58" s="5" t="s">
        <v>89</v>
      </c>
      <c r="C58" s="5" t="s">
        <v>38</v>
      </c>
      <c r="D58" s="10">
        <v>4.8935185185185186E-2</v>
      </c>
      <c r="E58" s="5"/>
      <c r="F58" s="5">
        <v>4</v>
      </c>
      <c r="G58" s="5">
        <f>_xlfn.IFS(D58&lt;N8,5,D58&lt;O8,4,D58&lt;P8,3,D58&lt;Q8,2,D58&lt;R8,1,D58&gt;R8,0)</f>
        <v>2</v>
      </c>
      <c r="H58" s="6">
        <f t="shared" si="7"/>
        <v>6</v>
      </c>
    </row>
    <row r="59" spans="1:8" x14ac:dyDescent="0.25">
      <c r="A59" s="5" t="s">
        <v>128</v>
      </c>
      <c r="B59" s="5" t="s">
        <v>90</v>
      </c>
      <c r="C59" s="5" t="s">
        <v>32</v>
      </c>
      <c r="D59" s="10">
        <v>6.626157407407407E-2</v>
      </c>
      <c r="E59" s="5"/>
      <c r="F59" s="5">
        <v>3</v>
      </c>
      <c r="G59" s="5">
        <f>_xlfn.IFS(D59&lt;N8,5,D59&lt;O8,4,D59&lt;P8,3,D59&lt;Q8,2,D59&lt;R8,1,D59&gt;R8,0)</f>
        <v>1</v>
      </c>
      <c r="H59" s="6">
        <f t="shared" si="7"/>
        <v>4</v>
      </c>
    </row>
    <row r="60" spans="1:8" x14ac:dyDescent="0.25">
      <c r="A60" s="3" t="s">
        <v>128</v>
      </c>
      <c r="B60" s="3" t="s">
        <v>88</v>
      </c>
      <c r="C60" s="3" t="s">
        <v>46</v>
      </c>
      <c r="D60" s="9">
        <v>6.8078703703703711E-2</v>
      </c>
      <c r="E60" s="3"/>
      <c r="F60" s="3">
        <v>2</v>
      </c>
      <c r="G60" s="3">
        <f>_xlfn.IFS(D60&lt;N8,5,D60&lt;O8,4,D60&lt;P8,3,D60&lt;Q8,2,D60&lt;R8,1,D60&gt;R8,0)</f>
        <v>1</v>
      </c>
      <c r="H60" s="12">
        <f t="shared" si="7"/>
        <v>3</v>
      </c>
    </row>
    <row r="61" spans="1:8" x14ac:dyDescent="0.25">
      <c r="A61" t="s">
        <v>129</v>
      </c>
      <c r="B61" t="s">
        <v>95</v>
      </c>
      <c r="C61" t="s">
        <v>46</v>
      </c>
      <c r="D61" s="7">
        <v>4.4293981481481483E-2</v>
      </c>
      <c r="F61" s="6">
        <v>5</v>
      </c>
      <c r="G61">
        <f>_xlfn.IFS(D61&lt;N16,5,D61&lt;O16,4,D61&lt;P16,3,D61&lt;Q16,2,D61&lt;R16,1,D61&gt;R16,0)</f>
        <v>5</v>
      </c>
      <c r="H61" s="14">
        <f t="shared" si="7"/>
        <v>10</v>
      </c>
    </row>
    <row r="62" spans="1:8" x14ac:dyDescent="0.25">
      <c r="A62" t="s">
        <v>129</v>
      </c>
      <c r="B62" t="s">
        <v>97</v>
      </c>
      <c r="C62" t="s">
        <v>35</v>
      </c>
      <c r="D62" s="7">
        <v>4.9791666666666672E-2</v>
      </c>
      <c r="F62" s="6">
        <v>4</v>
      </c>
      <c r="G62">
        <f>_xlfn.IFS(D62&lt;N16,5,D62&lt;O16,4,D62&lt;P16,3,D62&lt;Q16,2,D62&lt;R16,1,D62&gt;R16,0)</f>
        <v>3</v>
      </c>
      <c r="H62" s="14">
        <f t="shared" si="7"/>
        <v>7</v>
      </c>
    </row>
    <row r="63" spans="1:8" x14ac:dyDescent="0.25">
      <c r="A63" t="s">
        <v>129</v>
      </c>
      <c r="B63" s="5" t="s">
        <v>104</v>
      </c>
      <c r="C63" s="5" t="s">
        <v>38</v>
      </c>
      <c r="D63" s="10">
        <v>5.094907407407407E-2</v>
      </c>
      <c r="F63" s="6">
        <v>3</v>
      </c>
      <c r="G63">
        <f>_xlfn.IFS(D63&lt;N16,5,D63&lt;O16,4,D63&lt;P16,3,D63&lt;Q16,2,D63&lt;R16,1,D63&gt;R16,0)</f>
        <v>3</v>
      </c>
      <c r="H63" s="14">
        <f t="shared" si="7"/>
        <v>6</v>
      </c>
    </row>
    <row r="64" spans="1:8" x14ac:dyDescent="0.25">
      <c r="A64" t="s">
        <v>129</v>
      </c>
      <c r="B64" s="5" t="s">
        <v>103</v>
      </c>
      <c r="C64" s="5" t="s">
        <v>46</v>
      </c>
      <c r="D64" s="10">
        <v>5.4641203703703706E-2</v>
      </c>
      <c r="F64" s="6">
        <v>2</v>
      </c>
      <c r="G64">
        <f>_xlfn.IFS(D64&lt;N16,5,D64&lt;O16,4,D64&lt;P16,3,D64&lt;Q16,2,D64&lt;R16,1,D64&gt;R16,0)</f>
        <v>3</v>
      </c>
      <c r="H64" s="6">
        <f t="shared" si="7"/>
        <v>5</v>
      </c>
    </row>
    <row r="65" spans="1:8" x14ac:dyDescent="0.25">
      <c r="A65" t="s">
        <v>129</v>
      </c>
      <c r="B65" t="s">
        <v>98</v>
      </c>
      <c r="C65" t="s">
        <v>32</v>
      </c>
      <c r="D65" s="7">
        <v>6.206018518518519E-2</v>
      </c>
      <c r="F65" s="6">
        <v>1</v>
      </c>
      <c r="G65">
        <f>_xlfn.IFS(D65&lt;N16,5,D65&lt;O16,4,D65&lt;P16,3,D65&lt;Q16,2,D65&lt;R16,1,D65&gt;R16,0)</f>
        <v>2</v>
      </c>
      <c r="H65" s="6">
        <f t="shared" si="7"/>
        <v>3</v>
      </c>
    </row>
    <row r="66" spans="1:8" x14ac:dyDescent="0.25">
      <c r="A66" t="s">
        <v>129</v>
      </c>
      <c r="B66" s="5" t="s">
        <v>102</v>
      </c>
      <c r="C66" s="5" t="s">
        <v>32</v>
      </c>
      <c r="D66" s="10">
        <v>7.3252314814814812E-2</v>
      </c>
      <c r="E66" s="5"/>
      <c r="F66" s="5"/>
      <c r="G66" s="5">
        <f>_xlfn.IFS(D66&lt;N16,5,D66&lt;O16,4,D66&lt;P16,3,D66&lt;Q16,2,D66&lt;R16,1,D66&gt;R16,0)</f>
        <v>1</v>
      </c>
      <c r="H66" s="6">
        <f t="shared" si="7"/>
        <v>1</v>
      </c>
    </row>
    <row r="67" spans="1:8" x14ac:dyDescent="0.25">
      <c r="A67" t="s">
        <v>129</v>
      </c>
      <c r="B67" t="s">
        <v>94</v>
      </c>
      <c r="C67" t="s">
        <v>32</v>
      </c>
      <c r="D67" s="7">
        <v>8.4548611111111116E-2</v>
      </c>
      <c r="G67">
        <f>_xlfn.IFS(D67&lt;N16,5,D67&lt;O16,4,D67&lt;P16,3,D67&lt;Q16,2,D67&lt;R16,1,D67&gt;R16,0)</f>
        <v>1</v>
      </c>
      <c r="H67" s="14">
        <f t="shared" si="7"/>
        <v>1</v>
      </c>
    </row>
    <row r="68" spans="1:8" x14ac:dyDescent="0.25">
      <c r="A68" t="s">
        <v>129</v>
      </c>
      <c r="B68" s="5" t="s">
        <v>101</v>
      </c>
      <c r="C68" s="5" t="s">
        <v>38</v>
      </c>
      <c r="D68" s="10">
        <v>0.15344907407407407</v>
      </c>
      <c r="G68">
        <f>_xlfn.IFS(D68&lt;N16,5,D68&lt;O16,4,D68&lt;P16,3,D68&lt;Q16,2,D68&lt;R16,1,D68&gt;R16,0)</f>
        <v>0</v>
      </c>
      <c r="H68" s="14">
        <f t="shared" ref="H68:H86" si="9">F68+G68</f>
        <v>0</v>
      </c>
    </row>
    <row r="69" spans="1:8" x14ac:dyDescent="0.25">
      <c r="A69" t="s">
        <v>129</v>
      </c>
      <c r="B69" t="s">
        <v>91</v>
      </c>
      <c r="C69" t="s">
        <v>32</v>
      </c>
      <c r="H69" s="14">
        <f t="shared" si="9"/>
        <v>0</v>
      </c>
    </row>
    <row r="70" spans="1:8" x14ac:dyDescent="0.25">
      <c r="A70" t="s">
        <v>129</v>
      </c>
      <c r="B70" t="s">
        <v>92</v>
      </c>
      <c r="C70" t="s">
        <v>32</v>
      </c>
      <c r="E70" s="5"/>
      <c r="F70" s="5"/>
      <c r="G70" s="5"/>
      <c r="H70" s="6">
        <f t="shared" si="9"/>
        <v>0</v>
      </c>
    </row>
    <row r="71" spans="1:8" x14ac:dyDescent="0.25">
      <c r="A71" t="s">
        <v>129</v>
      </c>
      <c r="B71" t="s">
        <v>93</v>
      </c>
      <c r="C71" t="s">
        <v>35</v>
      </c>
      <c r="E71" s="5"/>
      <c r="F71" s="5"/>
      <c r="G71" s="5"/>
      <c r="H71" s="6">
        <f t="shared" si="9"/>
        <v>0</v>
      </c>
    </row>
    <row r="72" spans="1:8" x14ac:dyDescent="0.25">
      <c r="A72" t="s">
        <v>129</v>
      </c>
      <c r="B72" s="5" t="s">
        <v>96</v>
      </c>
      <c r="C72" s="5" t="s">
        <v>46</v>
      </c>
      <c r="D72" s="10"/>
      <c r="H72" s="14">
        <f t="shared" si="9"/>
        <v>0</v>
      </c>
    </row>
    <row r="73" spans="1:8" x14ac:dyDescent="0.25">
      <c r="A73" t="s">
        <v>129</v>
      </c>
      <c r="B73" t="s">
        <v>99</v>
      </c>
      <c r="C73" t="s">
        <v>34</v>
      </c>
      <c r="E73" s="5"/>
      <c r="F73" s="5"/>
      <c r="G73" s="5"/>
      <c r="H73" s="6">
        <f t="shared" si="9"/>
        <v>0</v>
      </c>
    </row>
    <row r="74" spans="1:8" x14ac:dyDescent="0.25">
      <c r="A74" t="s">
        <v>129</v>
      </c>
      <c r="B74" s="3" t="s">
        <v>100</v>
      </c>
      <c r="C74" s="3" t="s">
        <v>32</v>
      </c>
      <c r="D74" s="9"/>
      <c r="E74" s="3"/>
      <c r="F74" s="3"/>
      <c r="G74" s="3"/>
      <c r="H74" s="12">
        <f t="shared" si="9"/>
        <v>0</v>
      </c>
    </row>
    <row r="75" spans="1:8" x14ac:dyDescent="0.25">
      <c r="A75" t="s">
        <v>130</v>
      </c>
      <c r="B75" t="s">
        <v>105</v>
      </c>
      <c r="C75" t="s">
        <v>38</v>
      </c>
      <c r="D75" s="7">
        <v>3.0462962962962966E-2</v>
      </c>
      <c r="F75">
        <v>5</v>
      </c>
      <c r="G75">
        <f>_xlfn.IFS(D75&lt;N9,5,D75&lt;O9,4,D75&lt;P9,3,D75&lt;Q9,2,D75&lt;R9,1,D75&gt;R9,0)</f>
        <v>5</v>
      </c>
      <c r="H75" s="14">
        <f t="shared" si="9"/>
        <v>10</v>
      </c>
    </row>
    <row r="76" spans="1:8" x14ac:dyDescent="0.25">
      <c r="A76" s="5" t="s">
        <v>130</v>
      </c>
      <c r="B76" s="5" t="s">
        <v>106</v>
      </c>
      <c r="C76" s="5" t="s">
        <v>35</v>
      </c>
      <c r="D76" s="10"/>
      <c r="H76" s="14">
        <f t="shared" si="9"/>
        <v>0</v>
      </c>
    </row>
    <row r="77" spans="1:8" x14ac:dyDescent="0.25">
      <c r="A77" s="5" t="s">
        <v>130</v>
      </c>
      <c r="B77" s="5" t="s">
        <v>107</v>
      </c>
      <c r="C77" s="5" t="s">
        <v>32</v>
      </c>
      <c r="D77" s="10"/>
      <c r="H77" s="14">
        <f t="shared" si="9"/>
        <v>0</v>
      </c>
    </row>
    <row r="78" spans="1:8" x14ac:dyDescent="0.25">
      <c r="A78" s="3" t="s">
        <v>130</v>
      </c>
      <c r="B78" s="3" t="s">
        <v>108</v>
      </c>
      <c r="C78" s="3" t="s">
        <v>32</v>
      </c>
      <c r="D78" s="9"/>
      <c r="E78" s="3"/>
      <c r="F78" s="3"/>
      <c r="G78" s="3"/>
      <c r="H78" s="12">
        <f t="shared" si="9"/>
        <v>0</v>
      </c>
    </row>
    <row r="79" spans="1:8" x14ac:dyDescent="0.25">
      <c r="A79" s="4" t="s">
        <v>131</v>
      </c>
      <c r="B79" s="4" t="s">
        <v>109</v>
      </c>
      <c r="C79" s="4" t="s">
        <v>38</v>
      </c>
      <c r="D79" s="11">
        <v>9.6631944444444451E-2</v>
      </c>
      <c r="E79" s="4"/>
      <c r="F79" s="4">
        <v>5</v>
      </c>
      <c r="G79" s="4">
        <f>_xlfn.IFS(D79&lt;N10,5,D79&lt;O10,4,D79&lt;P10,3,D79&lt;Q10,2,D79&lt;R10,1,D79&gt;R10,0)</f>
        <v>5</v>
      </c>
      <c r="H79" s="15">
        <f t="shared" si="9"/>
        <v>10</v>
      </c>
    </row>
    <row r="80" spans="1:8" x14ac:dyDescent="0.25">
      <c r="A80" s="5" t="s">
        <v>132</v>
      </c>
      <c r="B80" s="5" t="s">
        <v>110</v>
      </c>
      <c r="C80" s="5" t="s">
        <v>46</v>
      </c>
      <c r="D80" s="10">
        <v>7.1296296296296288E-2</v>
      </c>
      <c r="F80" s="6">
        <v>5</v>
      </c>
      <c r="G80">
        <f>_xlfn.IFS(D80&lt;N17,5,D80&lt;O17,4,D80&lt;P17,3,D80&lt;Q17,2,D80&lt;R17,1,D80&gt;R17,0)</f>
        <v>5</v>
      </c>
      <c r="H80" s="14">
        <f t="shared" si="9"/>
        <v>10</v>
      </c>
    </row>
    <row r="81" spans="1:8" x14ac:dyDescent="0.25">
      <c r="A81" s="3" t="s">
        <v>132</v>
      </c>
      <c r="B81" s="3" t="s">
        <v>111</v>
      </c>
      <c r="C81" s="3" t="s">
        <v>34</v>
      </c>
      <c r="D81" s="9">
        <v>7.2858796296296297E-2</v>
      </c>
      <c r="E81" s="3"/>
      <c r="F81" s="3">
        <v>4</v>
      </c>
      <c r="G81" s="3">
        <f>_xlfn.IFS(D81&lt;N17,5,D81&lt;O17,4,D81&lt;P17,3,D81&lt;Q17,2,D81&lt;R17,1,D81&gt;R17,0)</f>
        <v>5</v>
      </c>
      <c r="H81" s="12">
        <f t="shared" si="9"/>
        <v>9</v>
      </c>
    </row>
    <row r="82" spans="1:8" x14ac:dyDescent="0.25">
      <c r="A82" s="4" t="s">
        <v>133</v>
      </c>
      <c r="B82" s="4" t="s">
        <v>112</v>
      </c>
      <c r="C82" s="4" t="s">
        <v>34</v>
      </c>
      <c r="D82" s="11">
        <v>3.6874999999999998E-2</v>
      </c>
      <c r="E82" s="4"/>
      <c r="F82" s="4">
        <v>5</v>
      </c>
      <c r="G82" s="4">
        <f>_xlfn.IFS(D82&lt;N11,5,D82&lt;O11,4,D82&lt;P11,3,D82&lt;Q11,2,D82&lt;R11,1,D82&gt;R11,0)</f>
        <v>5</v>
      </c>
      <c r="H82" s="15">
        <f t="shared" si="9"/>
        <v>10</v>
      </c>
    </row>
    <row r="83" spans="1:8" x14ac:dyDescent="0.25">
      <c r="A83" s="5" t="s">
        <v>134</v>
      </c>
      <c r="B83" s="5" t="s">
        <v>114</v>
      </c>
      <c r="C83" s="5" t="s">
        <v>32</v>
      </c>
      <c r="D83" s="10">
        <v>3.3553240740740745E-2</v>
      </c>
      <c r="F83" s="6">
        <v>5</v>
      </c>
      <c r="G83">
        <f>_xlfn.IFS(D83&lt;N18,5,D83&lt;O18,4,D83&lt;P18,3,D83&lt;Q18,2,D83&lt;R18,1,D83&gt;R18,0)</f>
        <v>5</v>
      </c>
      <c r="H83" s="14">
        <f t="shared" si="9"/>
        <v>10</v>
      </c>
    </row>
    <row r="84" spans="1:8" x14ac:dyDescent="0.25">
      <c r="A84" s="3" t="s">
        <v>134</v>
      </c>
      <c r="B84" s="3" t="s">
        <v>113</v>
      </c>
      <c r="C84" s="3" t="s">
        <v>38</v>
      </c>
      <c r="D84" s="9">
        <v>5.9421296296296298E-2</v>
      </c>
      <c r="E84" s="3"/>
      <c r="F84" s="3">
        <v>4</v>
      </c>
      <c r="G84" s="3">
        <f>_xlfn.IFS(D84&lt;N18,5,D84&lt;O18,4,D84&lt;P18,3,D84&lt;Q18,2,D84&lt;R18,1,D84&gt;R18,0)</f>
        <v>1</v>
      </c>
      <c r="H84" s="12">
        <f t="shared" si="9"/>
        <v>5</v>
      </c>
    </row>
    <row r="85" spans="1:8" x14ac:dyDescent="0.25">
      <c r="A85" t="s">
        <v>135</v>
      </c>
      <c r="B85" t="s">
        <v>115</v>
      </c>
      <c r="C85" t="s">
        <v>32</v>
      </c>
      <c r="D85" s="7">
        <v>2.7256944444444445E-2</v>
      </c>
      <c r="F85" s="6">
        <v>4</v>
      </c>
      <c r="G85">
        <f>_xlfn.IFS(D85&lt;N12,5,D85&lt;O12,4,D85&lt;P12,3,D85&lt;Q12,2,D85&lt;R12,1,D85&gt;R12,0)</f>
        <v>3</v>
      </c>
      <c r="H85" s="6">
        <f t="shared" si="9"/>
        <v>7</v>
      </c>
    </row>
    <row r="86" spans="1:8" x14ac:dyDescent="0.25">
      <c r="A86" s="5" t="s">
        <v>135</v>
      </c>
      <c r="B86" s="5" t="s">
        <v>116</v>
      </c>
      <c r="C86" s="5" t="s">
        <v>35</v>
      </c>
      <c r="D86" s="10">
        <v>2.4166666666666666E-2</v>
      </c>
      <c r="F86" s="6">
        <v>5</v>
      </c>
      <c r="G86">
        <f>_xlfn.IFS(D86&lt;N12,5,D86&lt;O12,4,D86&lt;P12,3,D86&lt;Q12,2,D86&lt;R12,1,D86&gt;R12,0)</f>
        <v>5</v>
      </c>
      <c r="H86" s="6">
        <f t="shared" si="9"/>
        <v>10</v>
      </c>
    </row>
  </sheetData>
  <sortState ref="A2:D84">
    <sortCondition ref="A2:A84"/>
    <sortCondition ref="D2:D84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tabSelected="1" zoomScale="70" zoomScaleNormal="70" workbookViewId="0">
      <selection activeCell="D22" sqref="D22"/>
    </sheetView>
  </sheetViews>
  <sheetFormatPr defaultRowHeight="15" x14ac:dyDescent="0.25"/>
  <cols>
    <col min="1" max="1" width="8.42578125" customWidth="1"/>
    <col min="2" max="2" width="16.28515625" customWidth="1"/>
    <col min="3" max="3" width="4.5703125" customWidth="1"/>
    <col min="4" max="4" width="16.28515625" customWidth="1"/>
    <col min="5" max="5" width="4.5703125" style="17" customWidth="1"/>
    <col min="6" max="6" width="23.85546875" customWidth="1"/>
    <col min="7" max="7" width="4.42578125" style="17" customWidth="1"/>
    <col min="8" max="8" width="16.140625" customWidth="1"/>
    <col min="9" max="9" width="4.140625" style="17" customWidth="1"/>
    <col min="10" max="10" width="15.28515625" customWidth="1"/>
    <col min="11" max="11" width="4.7109375" style="17" customWidth="1"/>
    <col min="12" max="12" width="15.140625" bestFit="1" customWidth="1"/>
    <col min="13" max="13" width="4.85546875" style="17" customWidth="1"/>
    <col min="14" max="14" width="14.140625" bestFit="1" customWidth="1"/>
    <col min="15" max="15" width="4.7109375" style="17" customWidth="1"/>
    <col min="16" max="16" width="13" customWidth="1"/>
    <col min="17" max="17" width="4.7109375" style="17" customWidth="1"/>
    <col min="18" max="18" width="13.28515625" customWidth="1"/>
    <col min="19" max="19" width="4.7109375" style="17" customWidth="1"/>
    <col min="20" max="20" width="16.140625" customWidth="1"/>
    <col min="21" max="21" width="4.5703125" style="17" customWidth="1"/>
    <col min="22" max="22" width="18.140625" customWidth="1"/>
    <col min="23" max="23" width="4.42578125" customWidth="1"/>
    <col min="24" max="24" width="13.5703125" customWidth="1"/>
    <col min="25" max="25" width="4.7109375" style="17" customWidth="1"/>
    <col min="26" max="26" width="15" style="16" bestFit="1" customWidth="1"/>
  </cols>
  <sheetData>
    <row r="1" spans="1:26" s="18" customFormat="1" ht="32.25" customHeight="1" x14ac:dyDescent="0.25">
      <c r="A1" s="20" t="s">
        <v>117</v>
      </c>
      <c r="B1" s="21">
        <v>1</v>
      </c>
      <c r="C1" s="22"/>
      <c r="D1" s="21">
        <v>2</v>
      </c>
      <c r="E1" s="22"/>
      <c r="F1" s="21">
        <v>3</v>
      </c>
      <c r="G1" s="22"/>
      <c r="H1" s="21">
        <v>4</v>
      </c>
      <c r="I1" s="22"/>
      <c r="J1" s="21">
        <v>5</v>
      </c>
      <c r="K1" s="22"/>
      <c r="L1" s="21">
        <v>6</v>
      </c>
      <c r="M1" s="22"/>
      <c r="N1" s="21">
        <v>7</v>
      </c>
      <c r="O1" s="22"/>
      <c r="P1" s="21">
        <v>8</v>
      </c>
      <c r="Q1" s="22"/>
      <c r="R1" s="21">
        <v>9</v>
      </c>
      <c r="S1" s="22"/>
      <c r="T1" s="21">
        <v>10</v>
      </c>
      <c r="U1" s="22"/>
      <c r="V1" s="21">
        <v>11</v>
      </c>
      <c r="W1" s="23"/>
      <c r="X1" s="21">
        <v>12</v>
      </c>
      <c r="Y1" s="23"/>
      <c r="Z1" s="22" t="s">
        <v>119</v>
      </c>
    </row>
    <row r="2" spans="1:26" s="19" customFormat="1" ht="32.25" customHeight="1" x14ac:dyDescent="0.25">
      <c r="A2" s="24" t="s">
        <v>32</v>
      </c>
      <c r="B2" s="25" t="s">
        <v>44</v>
      </c>
      <c r="C2" s="26">
        <v>10</v>
      </c>
      <c r="D2" s="25" t="s">
        <v>60</v>
      </c>
      <c r="E2" s="26">
        <v>10</v>
      </c>
      <c r="F2" s="25" t="s">
        <v>86</v>
      </c>
      <c r="G2" s="26">
        <v>10</v>
      </c>
      <c r="H2" s="25" t="s">
        <v>48</v>
      </c>
      <c r="I2" s="26">
        <v>10</v>
      </c>
      <c r="J2" s="25" t="s">
        <v>114</v>
      </c>
      <c r="K2" s="26">
        <v>10</v>
      </c>
      <c r="L2" s="25" t="s">
        <v>64</v>
      </c>
      <c r="M2" s="26">
        <v>7</v>
      </c>
      <c r="N2" s="25" t="s">
        <v>115</v>
      </c>
      <c r="O2" s="26">
        <v>7</v>
      </c>
      <c r="P2" s="25" t="s">
        <v>57</v>
      </c>
      <c r="Q2" s="26">
        <v>6</v>
      </c>
      <c r="R2" s="25" t="s">
        <v>65</v>
      </c>
      <c r="S2" s="26">
        <v>5</v>
      </c>
      <c r="T2" s="25" t="s">
        <v>42</v>
      </c>
      <c r="U2" s="26">
        <v>5</v>
      </c>
      <c r="V2" s="25" t="s">
        <v>31</v>
      </c>
      <c r="W2" s="26">
        <v>5</v>
      </c>
      <c r="X2" s="25" t="s">
        <v>90</v>
      </c>
      <c r="Y2" s="26">
        <v>4</v>
      </c>
      <c r="Z2" s="27">
        <f t="shared" ref="Z2:Z7" si="0">C2+E2+G2+I2+K2+M2+O2+Q2+S2+U2+W2+Y2</f>
        <v>89</v>
      </c>
    </row>
    <row r="3" spans="1:26" s="19" customFormat="1" ht="32.25" customHeight="1" x14ac:dyDescent="0.25">
      <c r="A3" s="28" t="s">
        <v>38</v>
      </c>
      <c r="B3" s="29" t="s">
        <v>58</v>
      </c>
      <c r="C3" s="30">
        <v>10</v>
      </c>
      <c r="D3" s="29" t="s">
        <v>137</v>
      </c>
      <c r="E3" s="30">
        <v>10</v>
      </c>
      <c r="F3" s="29" t="s">
        <v>50</v>
      </c>
      <c r="G3" s="30">
        <v>10</v>
      </c>
      <c r="H3" s="29" t="s">
        <v>105</v>
      </c>
      <c r="I3" s="30">
        <v>10</v>
      </c>
      <c r="J3" s="29" t="s">
        <v>109</v>
      </c>
      <c r="K3" s="30">
        <v>10</v>
      </c>
      <c r="L3" s="29" t="s">
        <v>72</v>
      </c>
      <c r="M3" s="30">
        <v>8</v>
      </c>
      <c r="N3" s="29" t="s">
        <v>104</v>
      </c>
      <c r="O3" s="30">
        <v>6</v>
      </c>
      <c r="P3" s="29" t="s">
        <v>89</v>
      </c>
      <c r="Q3" s="30">
        <v>6</v>
      </c>
      <c r="R3" s="29" t="s">
        <v>141</v>
      </c>
      <c r="S3" s="30">
        <v>5</v>
      </c>
      <c r="T3" s="29" t="s">
        <v>113</v>
      </c>
      <c r="U3" s="30">
        <v>5</v>
      </c>
      <c r="V3" s="29" t="s">
        <v>67</v>
      </c>
      <c r="W3" s="30">
        <v>3</v>
      </c>
      <c r="X3" s="29" t="s">
        <v>53</v>
      </c>
      <c r="Y3" s="30">
        <v>2</v>
      </c>
      <c r="Z3" s="31">
        <f t="shared" si="0"/>
        <v>85</v>
      </c>
    </row>
    <row r="4" spans="1:26" s="19" customFormat="1" ht="32.25" customHeight="1" x14ac:dyDescent="0.25">
      <c r="A4" s="28" t="s">
        <v>34</v>
      </c>
      <c r="B4" s="29" t="s">
        <v>69</v>
      </c>
      <c r="C4" s="30">
        <v>10</v>
      </c>
      <c r="D4" s="29" t="s">
        <v>112</v>
      </c>
      <c r="E4" s="30">
        <v>10</v>
      </c>
      <c r="F4" s="29" t="s">
        <v>111</v>
      </c>
      <c r="G4" s="30">
        <v>9</v>
      </c>
      <c r="H4" s="29" t="s">
        <v>140</v>
      </c>
      <c r="I4" s="30">
        <v>8</v>
      </c>
      <c r="J4" s="29" t="s">
        <v>33</v>
      </c>
      <c r="K4" s="30">
        <v>7</v>
      </c>
      <c r="L4" s="29" t="s">
        <v>87</v>
      </c>
      <c r="M4" s="30">
        <v>7</v>
      </c>
      <c r="N4" s="29" t="s">
        <v>71</v>
      </c>
      <c r="O4" s="30">
        <v>0</v>
      </c>
      <c r="P4" s="29"/>
      <c r="Q4" s="30"/>
      <c r="R4" s="29"/>
      <c r="S4" s="30"/>
      <c r="T4" s="29"/>
      <c r="U4" s="30"/>
      <c r="V4" s="29"/>
      <c r="W4" s="30"/>
      <c r="X4" s="29"/>
      <c r="Y4" s="30"/>
      <c r="Z4" s="31">
        <f t="shared" si="0"/>
        <v>51</v>
      </c>
    </row>
    <row r="5" spans="1:26" s="19" customFormat="1" ht="32.25" customHeight="1" x14ac:dyDescent="0.25">
      <c r="A5" s="28" t="s">
        <v>35</v>
      </c>
      <c r="B5" s="29" t="s">
        <v>116</v>
      </c>
      <c r="C5" s="30">
        <v>10</v>
      </c>
      <c r="D5" s="29" t="s">
        <v>59</v>
      </c>
      <c r="E5" s="30">
        <v>9</v>
      </c>
      <c r="F5" s="29" t="s">
        <v>138</v>
      </c>
      <c r="G5" s="30">
        <v>7</v>
      </c>
      <c r="H5" s="29" t="s">
        <v>97</v>
      </c>
      <c r="I5" s="30">
        <v>7</v>
      </c>
      <c r="J5" s="29" t="s">
        <v>68</v>
      </c>
      <c r="K5" s="30">
        <v>5</v>
      </c>
      <c r="L5" s="29" t="s">
        <v>83</v>
      </c>
      <c r="M5" s="30">
        <v>3</v>
      </c>
      <c r="N5" s="29" t="s">
        <v>55</v>
      </c>
      <c r="O5" s="30">
        <v>3</v>
      </c>
      <c r="P5" s="29" t="s">
        <v>41</v>
      </c>
      <c r="Q5" s="30">
        <v>3</v>
      </c>
      <c r="R5" s="29" t="s">
        <v>74</v>
      </c>
      <c r="S5" s="30">
        <v>1</v>
      </c>
      <c r="T5" s="29" t="s">
        <v>136</v>
      </c>
      <c r="U5" s="30">
        <v>1</v>
      </c>
      <c r="V5" s="29" t="s">
        <v>54</v>
      </c>
      <c r="W5" s="30">
        <v>1</v>
      </c>
      <c r="X5" s="29" t="s">
        <v>93</v>
      </c>
      <c r="Y5" s="30">
        <v>0</v>
      </c>
      <c r="Z5" s="31">
        <f t="shared" si="0"/>
        <v>50</v>
      </c>
    </row>
    <row r="6" spans="1:26" s="19" customFormat="1" ht="32.25" customHeight="1" x14ac:dyDescent="0.25">
      <c r="A6" s="28" t="s">
        <v>46</v>
      </c>
      <c r="B6" s="29" t="s">
        <v>95</v>
      </c>
      <c r="C6" s="30">
        <v>10</v>
      </c>
      <c r="D6" s="29" t="s">
        <v>110</v>
      </c>
      <c r="E6" s="30">
        <v>10</v>
      </c>
      <c r="F6" s="29" t="s">
        <v>45</v>
      </c>
      <c r="G6" s="30">
        <v>7</v>
      </c>
      <c r="H6" s="29" t="s">
        <v>103</v>
      </c>
      <c r="I6" s="30">
        <v>5</v>
      </c>
      <c r="J6" s="29" t="s">
        <v>88</v>
      </c>
      <c r="K6" s="30">
        <v>3</v>
      </c>
      <c r="L6" s="29" t="s">
        <v>96</v>
      </c>
      <c r="M6" s="30">
        <v>0</v>
      </c>
      <c r="N6" s="29"/>
      <c r="O6" s="30"/>
      <c r="P6" s="29"/>
      <c r="Q6" s="30"/>
      <c r="R6" s="29"/>
      <c r="S6" s="30"/>
      <c r="T6" s="29"/>
      <c r="U6" s="30"/>
      <c r="V6" s="29"/>
      <c r="W6" s="30"/>
      <c r="X6" s="29"/>
      <c r="Y6" s="30"/>
      <c r="Z6" s="31">
        <f t="shared" si="0"/>
        <v>35</v>
      </c>
    </row>
    <row r="7" spans="1:26" s="19" customFormat="1" ht="32.25" customHeight="1" x14ac:dyDescent="0.25">
      <c r="A7" s="32" t="s">
        <v>81</v>
      </c>
      <c r="B7" s="33" t="s">
        <v>118</v>
      </c>
      <c r="C7" s="34">
        <v>6</v>
      </c>
      <c r="D7" s="33"/>
      <c r="E7" s="34"/>
      <c r="F7" s="33"/>
      <c r="G7" s="34"/>
      <c r="H7" s="33"/>
      <c r="I7" s="34"/>
      <c r="J7" s="33"/>
      <c r="K7" s="34"/>
      <c r="L7" s="33"/>
      <c r="M7" s="34"/>
      <c r="N7" s="33"/>
      <c r="O7" s="34"/>
      <c r="P7" s="33"/>
      <c r="Q7" s="34"/>
      <c r="R7" s="33"/>
      <c r="S7" s="34"/>
      <c r="T7" s="33"/>
      <c r="U7" s="34"/>
      <c r="V7" s="33"/>
      <c r="W7" s="34"/>
      <c r="X7" s="33"/>
      <c r="Y7" s="34"/>
      <c r="Z7" s="35">
        <f t="shared" si="0"/>
        <v>6</v>
      </c>
    </row>
  </sheetData>
  <sortState ref="A2:Z7">
    <sortCondition descending="1" ref="Z2:Z7"/>
  </sortState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Points Calculation</vt:lpstr>
      <vt:lpstr>Clubs</vt:lpstr>
      <vt:lpstr>Clubs!Print_Area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Riddle</dc:creator>
  <cp:lastModifiedBy>Andrew Riddle</cp:lastModifiedBy>
  <cp:lastPrinted>2017-11-26T19:44:39Z</cp:lastPrinted>
  <dcterms:created xsi:type="dcterms:W3CDTF">2017-11-20T04:41:25Z</dcterms:created>
  <dcterms:modified xsi:type="dcterms:W3CDTF">2017-11-26T20:16:44Z</dcterms:modified>
</cp:coreProperties>
</file>